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6.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trlProps/ctrlProp17.xml" ContentType="application/vnd.ms-excel.controlproperties+xml"/>
  <Override PartName="/xl/drawings/drawing12.xml" ContentType="application/vnd.openxmlformats-officedocument.drawing+xml"/>
  <Override PartName="/xl/ctrlProps/ctrlProp18.xml" ContentType="application/vnd.ms-excel.controlproperties+xml"/>
  <Override PartName="/xl/ctrlProps/ctrlProp19.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ctrlProps/ctrlProp28.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2.xml" ContentType="application/vnd.openxmlformats-officedocument.drawing+xml"/>
  <Override PartName="/xl/comments2.xml" ContentType="application/vnd.openxmlformats-officedocument.spreadsheetml.comments+xml"/>
  <Override PartName="/xl/drawings/drawing23.xml" ContentType="application/vnd.openxmlformats-officedocument.drawing+xml"/>
  <Override PartName="/xl/charts/chart4.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comments3.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6" rupBuild="10713"/>
  <workbookPr dateCompatibility="0" codeName="ThisWorkbook"/>
  <mc:AlternateContent xmlns:mc="http://schemas.openxmlformats.org/markup-compatibility/2006">
    <mc:Choice Requires="x15">
      <x15ac:absPath xmlns:x15ac="http://schemas.microsoft.com/office/spreadsheetml/2010/11/ac" url="https://aclstech-my.sharepoint.com/personal/t1000490_axcelis_com/Documents/Desktop/DESK/WEB/Korean_Translation/"/>
    </mc:Choice>
  </mc:AlternateContent>
  <xr:revisionPtr revIDLastSave="0" documentId="8_{2B07BD51-03B0-6D4F-A50A-48A2522B0913}" xr6:coauthVersionLast="47" xr6:coauthVersionMax="47" xr10:uidLastSave="{00000000-0000-0000-0000-000000000000}"/>
  <bookViews>
    <workbookView xWindow="0" yWindow="500" windowWidth="29040" windowHeight="15840" tabRatio="717" activeTab="6" xr2:uid="{00000000-000D-0000-FFFF-FFFF00000000}"/>
  </bookViews>
  <sheets>
    <sheet name="Instructions" sheetId="45" r:id="rId1"/>
    <sheet name="8D Overview" sheetId="38" r:id="rId2"/>
    <sheet name="Toolbox" sheetId="42" r:id="rId3"/>
    <sheet name="5 WHY" sheetId="49" state="hidden" r:id="rId4"/>
    <sheet name="Is Is Not Analysis" sheetId="51" state="hidden" r:id="rId5"/>
    <sheet name="8D Report" sheetId="43" state="hidden" r:id="rId6"/>
    <sheet name="8D Report Blank" sheetId="40" r:id="rId7"/>
    <sheet name="D2 Definition tab" sheetId="52" r:id="rId8"/>
    <sheet name="Evidence" sheetId="53" r:id="rId9"/>
    <sheet name="D8 Details" sheetId="37" state="hidden" r:id="rId10"/>
    <sheet name="D1 CREATE A TEAM" sheetId="29" state="hidden" r:id="rId11"/>
    <sheet name="D2 DEFINE PROBLEM" sheetId="30" state="hidden" r:id="rId12"/>
    <sheet name="D3 CONTAIN THE PROBLEM" sheetId="31" state="hidden" r:id="rId13"/>
    <sheet name="D4 ID ROOT CAUSE(S) &amp; ESCAPES" sheetId="33" state="hidden" r:id="rId14"/>
    <sheet name="D5 CHOSE CORRECTIVE ACTION" sheetId="35" state="hidden" r:id="rId15"/>
    <sheet name="D6 IMPLEMENT &amp; VALIDATE CA" sheetId="36" state="hidden" r:id="rId16"/>
    <sheet name="D7 TAKE PREVENTATIVE MEASURES" sheetId="32" state="hidden" r:id="rId17"/>
    <sheet name="D8 CONGRATULATE TEAM" sheetId="34" state="hidden" r:id="rId18"/>
    <sheet name="Cause &amp; Effect" sheetId="16" state="hidden" r:id="rId19"/>
    <sheet name="Probable Causes" sheetId="17" state="hidden" r:id="rId20"/>
    <sheet name="Hypothesis Testing" sheetId="18" state="hidden" r:id="rId21"/>
    <sheet name="Established Root Cause" sheetId="19" state="hidden" r:id="rId22"/>
    <sheet name="Process Flow Diagram" sheetId="25" state="hidden" r:id="rId23"/>
    <sheet name="C&amp;E Matrix Scoring" sheetId="12" state="veryHidden" r:id="rId24"/>
    <sheet name="Process Capability Studies" sheetId="27" state="hidden" r:id="rId25"/>
    <sheet name="MSA GR&amp;R" sheetId="26" state="hidden" r:id="rId26"/>
    <sheet name="FMEA" sheetId="3" state="veryHidden" r:id="rId27"/>
    <sheet name="Control Plan Instructions" sheetId="21" state="hidden" r:id="rId28"/>
    <sheet name="Peer Review" sheetId="20" state="hidden" r:id="rId29"/>
    <sheet name="A3 Review" sheetId="23" state="veryHidden" r:id="rId30"/>
    <sheet name="Control Plan" sheetId="22" state="hidden" r:id="rId31"/>
    <sheet name="Pull downs" sheetId="9" state="veryHidden" r:id="rId32"/>
  </sheets>
  <definedNames>
    <definedName name="Cpk_LCLX" localSheetId="24">'Process Capability Studies'!$D$67:OFFSET('Process Capability Studies'!$B$67,COUNTA('Process Capability Studies'!$C$14:$C$63)-1,0)</definedName>
    <definedName name="Cpk_Mean" localSheetId="24">'Process Capability Studies'!$E$67:OFFSET('Process Capability Studies'!$B$67,COUNTA('Process Capability Studies'!$C$14:$C$63)-1,0)</definedName>
    <definedName name="Cpk_NumDataPoints" localSheetId="24">'Process Capability Studies'!$B$67:OFFSET('Process Capability Studies'!$B$67,COUNTA('Process Capability Studies'!$C$14:$C$63)-1,0)</definedName>
    <definedName name="Cpk_RangeAverage" localSheetId="24">'Process Capability Studies'!$H$67:OFFSET('Process Capability Studies'!$B$67,COUNTA('Process Capability Studies'!$C$14:$C$63)-1,0)</definedName>
    <definedName name="Cpk_TestValue" localSheetId="24">'Process Capability Studies'!$C$14:OFFSET('Process Capability Studies'!$B$67,COUNTA('Process Capability Studies'!$C$14:$C$63)-1,0)</definedName>
    <definedName name="Cpk_UCLR" localSheetId="24">'Process Capability Studies'!$F$67:OFFSET('Process Capability Studies'!$B$67,COUNTA('Process Capability Studies'!$C$14:$C$63)-1,0)</definedName>
    <definedName name="Cpk_UCLX" localSheetId="24">'Process Capability Studies'!$C$67:OFFSET('Process Capability Studies'!$B$67,COUNTA('Process Capability Studies'!$C$14:$C$63)-1,0)</definedName>
    <definedName name="Cpk_XmR" localSheetId="24">'Process Capability Studies'!$G$67:OFFSET('Process Capability Studies'!$B$67,COUNTA('Process Capability Studies'!$C$14:$C$63)-1,0)</definedName>
    <definedName name="_xlnm.Print_Area" localSheetId="18">'Cause &amp; Effect'!$A$1:$AX$52</definedName>
    <definedName name="_xlnm.Print_Area" localSheetId="25">'MSA GR&amp;R'!$A$1:$R$59</definedName>
    <definedName name="_xlnm.Print_Area" localSheetId="28">'Peer Review'!$B$2:$F$34</definedName>
    <definedName name="_xlnm.Print_Area" localSheetId="24">'Process Capability Studies'!$A$1:$P$65</definedName>
  </definedNames>
  <calcPr calcId="191029"/>
  <extLs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purl.oclc.org/ooxml/spreadsheetml/main">
  <c r="L20" i="40" l="1"/>
  <c r="F31" i="43" l="1"/>
  <c r="E31" i="43"/>
  <c r="D31" i="43"/>
  <c r="E11" i="31"/>
  <c r="F11" i="31"/>
  <c r="D11" i="31"/>
  <c r="E27" i="40"/>
  <c r="D27" i="40"/>
  <c r="L11" i="20" l="1"/>
  <c r="L12" i="20"/>
  <c r="L13" i="20"/>
  <c r="L14" i="20"/>
  <c r="L15" i="20"/>
  <c r="L16" i="20"/>
  <c r="L17" i="20"/>
  <c r="L18" i="20"/>
  <c r="L19" i="20"/>
  <c r="L20" i="20"/>
  <c r="L21" i="20"/>
  <c r="L22" i="20"/>
  <c r="L23" i="20"/>
  <c r="L24" i="20"/>
  <c r="L25" i="20"/>
  <c r="L26" i="20"/>
  <c r="L27" i="20"/>
  <c r="L28" i="20"/>
  <c r="L29" i="20"/>
  <c r="L30" i="20"/>
  <c r="L31" i="20"/>
  <c r="L10" i="20"/>
  <c r="K11" i="20"/>
  <c r="K12" i="20"/>
  <c r="K13" i="20"/>
  <c r="K14" i="20"/>
  <c r="K15" i="20"/>
  <c r="K16" i="20"/>
  <c r="K17" i="20"/>
  <c r="K18" i="20"/>
  <c r="K19" i="20"/>
  <c r="K20" i="20"/>
  <c r="K21" i="20"/>
  <c r="K22" i="20"/>
  <c r="K23" i="20"/>
  <c r="K24" i="20"/>
  <c r="K25" i="20"/>
  <c r="K26" i="20"/>
  <c r="K27" i="20"/>
  <c r="K28" i="20"/>
  <c r="K29" i="20"/>
  <c r="K30" i="20"/>
  <c r="K31" i="20"/>
  <c r="K10" i="20"/>
  <c r="J11" i="20"/>
  <c r="J12" i="20"/>
  <c r="J13" i="20"/>
  <c r="J14" i="20"/>
  <c r="J15" i="20"/>
  <c r="J16" i="20"/>
  <c r="J17" i="20"/>
  <c r="J18" i="20"/>
  <c r="J19" i="20"/>
  <c r="J20" i="20"/>
  <c r="J21" i="20"/>
  <c r="J22" i="20"/>
  <c r="J23" i="20"/>
  <c r="J24" i="20"/>
  <c r="J25" i="20"/>
  <c r="J26" i="20"/>
  <c r="J27" i="20"/>
  <c r="J28" i="20"/>
  <c r="J29" i="20"/>
  <c r="J30" i="20"/>
  <c r="J31" i="20"/>
  <c r="J10" i="20"/>
  <c r="I11" i="20"/>
  <c r="I12" i="20"/>
  <c r="I13" i="20"/>
  <c r="I14" i="20"/>
  <c r="I15" i="20"/>
  <c r="I16" i="20"/>
  <c r="I17" i="20"/>
  <c r="I18" i="20"/>
  <c r="I19" i="20"/>
  <c r="I20" i="20"/>
  <c r="I21" i="20"/>
  <c r="I22" i="20"/>
  <c r="I23" i="20"/>
  <c r="I24" i="20"/>
  <c r="I25" i="20"/>
  <c r="I26" i="20"/>
  <c r="I27" i="20"/>
  <c r="I28" i="20"/>
  <c r="I29" i="20"/>
  <c r="I30" i="20"/>
  <c r="I31" i="20"/>
  <c r="I10" i="20"/>
  <c r="H18" i="20"/>
  <c r="H19" i="20"/>
  <c r="H20" i="20"/>
  <c r="H21" i="20"/>
  <c r="H22" i="20"/>
  <c r="H23" i="20"/>
  <c r="H24" i="20"/>
  <c r="H25" i="20"/>
  <c r="H26" i="20"/>
  <c r="H27" i="20"/>
  <c r="H28" i="20"/>
  <c r="H29" i="20"/>
  <c r="H30" i="20"/>
  <c r="H31" i="20"/>
  <c r="M31" i="20" s="1"/>
  <c r="H12" i="20"/>
  <c r="H13" i="20"/>
  <c r="M13" i="20" s="1"/>
  <c r="H14" i="20"/>
  <c r="H15" i="20"/>
  <c r="H16" i="20"/>
  <c r="H17" i="20"/>
  <c r="M17" i="20" s="1"/>
  <c r="H11" i="20"/>
  <c r="H10" i="20"/>
  <c r="M22" i="20" l="1"/>
  <c r="M14" i="20"/>
  <c r="M30" i="20"/>
  <c r="M18" i="20"/>
  <c r="M29" i="20"/>
  <c r="M28" i="20"/>
  <c r="M27" i="20"/>
  <c r="M25" i="20"/>
  <c r="M24" i="20"/>
  <c r="M23" i="20"/>
  <c r="M21" i="20"/>
  <c r="M20" i="20"/>
  <c r="M19" i="20"/>
  <c r="M16" i="20"/>
  <c r="M15" i="20"/>
  <c r="M12" i="20"/>
  <c r="M11" i="20"/>
  <c r="M10" i="20"/>
  <c r="H32" i="20"/>
  <c r="J32" i="20"/>
  <c r="M26" i="20"/>
  <c r="I32" i="20"/>
  <c r="L32" i="20"/>
  <c r="K32" i="20"/>
  <c r="M32" i="20" l="1"/>
  <c r="D6" i="20" s="1"/>
  <c r="O32" i="20" l="1"/>
  <c r="G67" i="27"/>
  <c r="C64" i="27"/>
  <c r="D63" i="27"/>
  <c r="D62" i="27"/>
  <c r="D61" i="27"/>
  <c r="D60" i="27"/>
  <c r="D59" i="27"/>
  <c r="D58" i="27"/>
  <c r="D57" i="27"/>
  <c r="D56" i="27"/>
  <c r="D55" i="27"/>
  <c r="D54" i="27"/>
  <c r="D53" i="27"/>
  <c r="D52" i="27"/>
  <c r="D51" i="27"/>
  <c r="D50" i="27"/>
  <c r="D49" i="27"/>
  <c r="D48" i="27"/>
  <c r="D47" i="27"/>
  <c r="D46" i="27"/>
  <c r="D45" i="27"/>
  <c r="D44" i="27"/>
  <c r="D43" i="27"/>
  <c r="D42" i="27"/>
  <c r="D41" i="27"/>
  <c r="D40" i="27"/>
  <c r="D39" i="27"/>
  <c r="D38" i="27"/>
  <c r="D37" i="27"/>
  <c r="D36" i="27"/>
  <c r="D35" i="27"/>
  <c r="D34" i="27"/>
  <c r="D33" i="27"/>
  <c r="D32" i="27"/>
  <c r="D31" i="27"/>
  <c r="D30" i="27"/>
  <c r="H29" i="27"/>
  <c r="D29" i="27"/>
  <c r="H28" i="27"/>
  <c r="D28" i="27"/>
  <c r="H27" i="27"/>
  <c r="D27" i="27"/>
  <c r="H26" i="27"/>
  <c r="D26" i="27"/>
  <c r="H25" i="27"/>
  <c r="D25" i="27"/>
  <c r="H24" i="27"/>
  <c r="D24" i="27"/>
  <c r="H23" i="27"/>
  <c r="D23" i="27"/>
  <c r="H22" i="27"/>
  <c r="D22" i="27"/>
  <c r="D21" i="27"/>
  <c r="D20" i="27"/>
  <c r="J19" i="27"/>
  <c r="D19" i="27"/>
  <c r="J18" i="27"/>
  <c r="H18" i="27"/>
  <c r="D18" i="27"/>
  <c r="J17" i="27"/>
  <c r="H17" i="27"/>
  <c r="C116" i="27" s="1"/>
  <c r="D17" i="27"/>
  <c r="D16" i="27"/>
  <c r="J15" i="27"/>
  <c r="H15" i="27"/>
  <c r="E115" i="27" s="1"/>
  <c r="D15" i="27"/>
  <c r="J14" i="27"/>
  <c r="H14" i="27"/>
  <c r="J13" i="27"/>
  <c r="H13" i="27"/>
  <c r="C50" i="26"/>
  <c r="C49" i="26"/>
  <c r="C36" i="26"/>
  <c r="C35" i="26"/>
  <c r="C34" i="26"/>
  <c r="G33" i="26"/>
  <c r="E33" i="26"/>
  <c r="Q29" i="26"/>
  <c r="N29" i="26"/>
  <c r="K29" i="26"/>
  <c r="H29" i="26"/>
  <c r="E29" i="26"/>
  <c r="R28" i="26"/>
  <c r="O28" i="26"/>
  <c r="L28" i="26"/>
  <c r="I28" i="26"/>
  <c r="F28" i="26"/>
  <c r="R27" i="26"/>
  <c r="O27" i="26"/>
  <c r="L27" i="26"/>
  <c r="I27" i="26"/>
  <c r="F27" i="26"/>
  <c r="R26" i="26"/>
  <c r="O26" i="26"/>
  <c r="L26" i="26"/>
  <c r="I26" i="26"/>
  <c r="F26" i="26"/>
  <c r="R25" i="26"/>
  <c r="O25" i="26"/>
  <c r="L25" i="26"/>
  <c r="I25" i="26"/>
  <c r="F25" i="26"/>
  <c r="R24" i="26"/>
  <c r="O24" i="26"/>
  <c r="L24" i="26"/>
  <c r="I24" i="26"/>
  <c r="F24" i="26"/>
  <c r="R23" i="26"/>
  <c r="O23" i="26"/>
  <c r="L23" i="26"/>
  <c r="I23" i="26"/>
  <c r="F23" i="26"/>
  <c r="R22" i="26"/>
  <c r="O22" i="26"/>
  <c r="L22" i="26"/>
  <c r="I22" i="26"/>
  <c r="F22" i="26"/>
  <c r="R21" i="26"/>
  <c r="O21" i="26"/>
  <c r="L21" i="26"/>
  <c r="I21" i="26"/>
  <c r="F21" i="26"/>
  <c r="R20" i="26"/>
  <c r="O20" i="26"/>
  <c r="L20" i="26"/>
  <c r="I20" i="26"/>
  <c r="F20" i="26"/>
  <c r="R19" i="26"/>
  <c r="O19" i="26"/>
  <c r="L19" i="26"/>
  <c r="I19" i="26"/>
  <c r="F19" i="26"/>
  <c r="J16" i="27" l="1"/>
  <c r="G85" i="27"/>
  <c r="G69" i="27"/>
  <c r="E84" i="27"/>
  <c r="E98" i="27"/>
  <c r="E112" i="27"/>
  <c r="C77" i="27"/>
  <c r="E68" i="27"/>
  <c r="C75" i="27"/>
  <c r="E82" i="27"/>
  <c r="C89" i="27"/>
  <c r="E96" i="27"/>
  <c r="C103" i="27"/>
  <c r="E110" i="27"/>
  <c r="L31" i="26"/>
  <c r="G105" i="27"/>
  <c r="C69" i="27"/>
  <c r="E76" i="27"/>
  <c r="C83" i="27"/>
  <c r="E90" i="27"/>
  <c r="C97" i="27"/>
  <c r="E104" i="27"/>
  <c r="C111" i="27"/>
  <c r="C105" i="27"/>
  <c r="E70" i="27"/>
  <c r="G77" i="27"/>
  <c r="C85" i="27"/>
  <c r="E92" i="27"/>
  <c r="C99" i="27"/>
  <c r="E106" i="27"/>
  <c r="C113" i="27"/>
  <c r="I22" i="27" a="1"/>
  <c r="I28" i="27" s="1"/>
  <c r="C71" i="27"/>
  <c r="E78" i="27"/>
  <c r="C93" i="27"/>
  <c r="E100" i="27"/>
  <c r="C107" i="27"/>
  <c r="E114" i="27"/>
  <c r="C91" i="27"/>
  <c r="D64" i="27"/>
  <c r="H108" i="27" s="1"/>
  <c r="E72" i="27"/>
  <c r="C79" i="27"/>
  <c r="E86" i="27"/>
  <c r="G93" i="27"/>
  <c r="C101" i="27"/>
  <c r="E108" i="27"/>
  <c r="C115" i="27"/>
  <c r="C67" i="27"/>
  <c r="C73" i="27"/>
  <c r="E80" i="27"/>
  <c r="C87" i="27"/>
  <c r="E94" i="27"/>
  <c r="G101" i="27"/>
  <c r="C109" i="27"/>
  <c r="E116" i="27"/>
  <c r="E74" i="27"/>
  <c r="C81" i="27"/>
  <c r="E88" i="27"/>
  <c r="C95" i="27"/>
  <c r="E102" i="27"/>
  <c r="G109" i="27"/>
  <c r="O31" i="26"/>
  <c r="F30" i="26"/>
  <c r="R33" i="26" s="1"/>
  <c r="R30" i="26"/>
  <c r="I30" i="26"/>
  <c r="G34" i="26"/>
  <c r="I31" i="26"/>
  <c r="M34" i="26"/>
  <c r="D116" i="27"/>
  <c r="D114" i="27"/>
  <c r="D112" i="27"/>
  <c r="D110" i="27"/>
  <c r="D108" i="27"/>
  <c r="D106" i="27"/>
  <c r="D104" i="27"/>
  <c r="D102" i="27"/>
  <c r="D100" i="27"/>
  <c r="D98" i="27"/>
  <c r="D96" i="27"/>
  <c r="D94" i="27"/>
  <c r="D92" i="27"/>
  <c r="D90" i="27"/>
  <c r="D88" i="27"/>
  <c r="D86" i="27"/>
  <c r="D84" i="27"/>
  <c r="D82" i="27"/>
  <c r="D80" i="27"/>
  <c r="D78" i="27"/>
  <c r="D76" i="27"/>
  <c r="D74" i="27"/>
  <c r="D72" i="27"/>
  <c r="D70" i="27"/>
  <c r="D68" i="27"/>
  <c r="D115" i="27"/>
  <c r="D113" i="27"/>
  <c r="D111" i="27"/>
  <c r="D109" i="27"/>
  <c r="D107" i="27"/>
  <c r="D105" i="27"/>
  <c r="D103" i="27"/>
  <c r="D101" i="27"/>
  <c r="D99" i="27"/>
  <c r="D97" i="27"/>
  <c r="D95" i="27"/>
  <c r="D93" i="27"/>
  <c r="D91" i="27"/>
  <c r="D89" i="27"/>
  <c r="D87" i="27"/>
  <c r="D85" i="27"/>
  <c r="D83" i="27"/>
  <c r="D81" i="27"/>
  <c r="D79" i="27"/>
  <c r="D77" i="27"/>
  <c r="D75" i="27"/>
  <c r="D73" i="27"/>
  <c r="D71" i="27"/>
  <c r="D69" i="27"/>
  <c r="D67" i="27"/>
  <c r="G83" i="27"/>
  <c r="G99" i="27"/>
  <c r="G73" i="27"/>
  <c r="G81" i="27"/>
  <c r="G89" i="27"/>
  <c r="G97" i="27"/>
  <c r="H109" i="27"/>
  <c r="H107" i="27"/>
  <c r="H99" i="27"/>
  <c r="H97" i="27"/>
  <c r="H93" i="27"/>
  <c r="H91" i="27"/>
  <c r="H83" i="27"/>
  <c r="H81" i="27"/>
  <c r="G115" i="27"/>
  <c r="G113" i="27"/>
  <c r="G111" i="27"/>
  <c r="G75" i="27"/>
  <c r="G91" i="27"/>
  <c r="G107" i="27"/>
  <c r="G71" i="27"/>
  <c r="G79" i="27"/>
  <c r="G87" i="27"/>
  <c r="G95" i="27"/>
  <c r="G103" i="27"/>
  <c r="E67" i="27"/>
  <c r="C68" i="27"/>
  <c r="G68" i="27"/>
  <c r="E69" i="27"/>
  <c r="C70" i="27"/>
  <c r="G70" i="27"/>
  <c r="E71" i="27"/>
  <c r="C72" i="27"/>
  <c r="G72" i="27"/>
  <c r="E73" i="27"/>
  <c r="C74" i="27"/>
  <c r="G74" i="27"/>
  <c r="E75" i="27"/>
  <c r="C76" i="27"/>
  <c r="G76" i="27"/>
  <c r="E77" i="27"/>
  <c r="C78" i="27"/>
  <c r="G78" i="27"/>
  <c r="E79" i="27"/>
  <c r="C80" i="27"/>
  <c r="G80" i="27"/>
  <c r="E81" i="27"/>
  <c r="C82" i="27"/>
  <c r="G82" i="27"/>
  <c r="E83" i="27"/>
  <c r="C84" i="27"/>
  <c r="G84" i="27"/>
  <c r="E85" i="27"/>
  <c r="C86" i="27"/>
  <c r="G86" i="27"/>
  <c r="E87" i="27"/>
  <c r="C88" i="27"/>
  <c r="G88" i="27"/>
  <c r="E89" i="27"/>
  <c r="C90" i="27"/>
  <c r="G90" i="27"/>
  <c r="E91" i="27"/>
  <c r="C92" i="27"/>
  <c r="G92" i="27"/>
  <c r="E93" i="27"/>
  <c r="C94" i="27"/>
  <c r="G94" i="27"/>
  <c r="E95" i="27"/>
  <c r="C96" i="27"/>
  <c r="G96" i="27"/>
  <c r="E97" i="27"/>
  <c r="C98" i="27"/>
  <c r="G98" i="27"/>
  <c r="E99" i="27"/>
  <c r="C100" i="27"/>
  <c r="G100" i="27"/>
  <c r="E101" i="27"/>
  <c r="C102" i="27"/>
  <c r="G102" i="27"/>
  <c r="E103" i="27"/>
  <c r="C104" i="27"/>
  <c r="G104" i="27"/>
  <c r="E105" i="27"/>
  <c r="C106" i="27"/>
  <c r="G106" i="27"/>
  <c r="E107" i="27"/>
  <c r="C108" i="27"/>
  <c r="G108" i="27"/>
  <c r="E109" i="27"/>
  <c r="C110" i="27"/>
  <c r="G110" i="27"/>
  <c r="E111" i="27"/>
  <c r="C112" i="27"/>
  <c r="G112" i="27"/>
  <c r="E113" i="27"/>
  <c r="C114" i="27"/>
  <c r="G114" i="27"/>
  <c r="G116" i="27"/>
  <c r="H16" i="27"/>
  <c r="R35" i="26"/>
  <c r="G42" i="26"/>
  <c r="L30" i="26"/>
  <c r="F31" i="26"/>
  <c r="O30" i="26"/>
  <c r="R31" i="26"/>
  <c r="M33" i="26"/>
  <c r="H115" i="27" l="1"/>
  <c r="H74" i="27"/>
  <c r="H80" i="27"/>
  <c r="H106" i="27"/>
  <c r="H96" i="27"/>
  <c r="I24" i="27"/>
  <c r="H112" i="27"/>
  <c r="I29" i="27"/>
  <c r="I23" i="27"/>
  <c r="H90" i="27"/>
  <c r="H67" i="27"/>
  <c r="I27" i="27"/>
  <c r="H72" i="27"/>
  <c r="H69" i="27"/>
  <c r="H71" i="27"/>
  <c r="I26" i="27"/>
  <c r="H75" i="27"/>
  <c r="H77" i="27"/>
  <c r="H113" i="27"/>
  <c r="H78" i="27"/>
  <c r="H94" i="27"/>
  <c r="H110" i="27"/>
  <c r="H85" i="27"/>
  <c r="H101" i="27"/>
  <c r="H19" i="27"/>
  <c r="F115" i="27" s="1"/>
  <c r="H82" i="27"/>
  <c r="H98" i="27"/>
  <c r="H114" i="27"/>
  <c r="H87" i="27"/>
  <c r="H103" i="27"/>
  <c r="H68" i="27"/>
  <c r="H84" i="27"/>
  <c r="H100" i="27"/>
  <c r="H116" i="27"/>
  <c r="H73" i="27"/>
  <c r="H89" i="27"/>
  <c r="H105" i="27"/>
  <c r="H70" i="27"/>
  <c r="H86" i="27"/>
  <c r="H102" i="27"/>
  <c r="I25" i="27"/>
  <c r="H88" i="27"/>
  <c r="H104" i="27"/>
  <c r="H79" i="27"/>
  <c r="H95" i="27"/>
  <c r="H111" i="27"/>
  <c r="H76" i="27"/>
  <c r="H92" i="27"/>
  <c r="I22" i="27"/>
  <c r="M35" i="26"/>
  <c r="F111" i="27"/>
  <c r="F109" i="27"/>
  <c r="F103" i="27"/>
  <c r="F101" i="27"/>
  <c r="F97" i="27"/>
  <c r="F95" i="27"/>
  <c r="F93" i="27"/>
  <c r="F89" i="27"/>
  <c r="F87" i="27"/>
  <c r="F85" i="27"/>
  <c r="F81" i="27"/>
  <c r="F79" i="27"/>
  <c r="F77" i="27"/>
  <c r="F73" i="27"/>
  <c r="F71" i="27"/>
  <c r="F69" i="27"/>
  <c r="F67" i="27"/>
  <c r="F116" i="27"/>
  <c r="F114" i="27"/>
  <c r="F112" i="27"/>
  <c r="F110" i="27"/>
  <c r="F108" i="27"/>
  <c r="F106" i="27"/>
  <c r="F104" i="27"/>
  <c r="F102" i="27"/>
  <c r="F100" i="27"/>
  <c r="F98" i="27"/>
  <c r="F96" i="27"/>
  <c r="F94" i="27"/>
  <c r="F92" i="27"/>
  <c r="F90" i="27"/>
  <c r="F88" i="27"/>
  <c r="F86" i="27"/>
  <c r="F84" i="27"/>
  <c r="F82" i="27"/>
  <c r="F80" i="27"/>
  <c r="F78" i="27"/>
  <c r="F76" i="27"/>
  <c r="F74" i="27"/>
  <c r="F72" i="27"/>
  <c r="F70" i="27"/>
  <c r="F68" i="27"/>
  <c r="G45" i="26"/>
  <c r="L42" i="26"/>
  <c r="L45" i="26" s="1"/>
  <c r="F105" i="27" l="1"/>
  <c r="F75" i="27"/>
  <c r="F91" i="27"/>
  <c r="F107" i="27"/>
  <c r="F113" i="27"/>
  <c r="F83" i="27"/>
  <c r="F99" i="27"/>
  <c r="R42" i="26"/>
  <c r="R45" i="26" s="1"/>
  <c r="U34" i="23" l="1"/>
  <c r="S34" i="23"/>
  <c r="U33" i="23"/>
  <c r="S33" i="23"/>
  <c r="U18" i="23"/>
  <c r="S18" i="23"/>
  <c r="U17" i="23"/>
  <c r="S17" i="23"/>
  <c r="U16" i="23"/>
  <c r="S16" i="23"/>
  <c r="U15" i="23"/>
  <c r="S15" i="23"/>
  <c r="U14" i="23"/>
  <c r="S14" i="23"/>
  <c r="U13" i="23"/>
  <c r="S13" i="23"/>
  <c r="U12" i="23"/>
  <c r="S12" i="23"/>
  <c r="U11" i="23"/>
  <c r="S11" i="23"/>
  <c r="U10" i="23"/>
  <c r="S10" i="23"/>
  <c r="U9" i="23"/>
  <c r="S9" i="23"/>
  <c r="U8" i="23"/>
  <c r="S8" i="23"/>
  <c r="U7" i="23"/>
  <c r="S7" i="23"/>
  <c r="U6" i="23"/>
  <c r="S6" i="23"/>
  <c r="D33" i="20" l="1"/>
  <c r="D32" i="20"/>
  <c r="C51" i="17"/>
  <c r="C50" i="17"/>
  <c r="C49" i="17"/>
  <c r="C48" i="17"/>
  <c r="C47" i="17"/>
  <c r="C46" i="17"/>
  <c r="C45" i="17"/>
  <c r="C43" i="17"/>
  <c r="C42" i="17"/>
  <c r="C41" i="17"/>
  <c r="C40" i="17"/>
  <c r="C39" i="17"/>
  <c r="C38" i="17"/>
  <c r="C37" i="17"/>
  <c r="C35" i="17"/>
  <c r="C34" i="17"/>
  <c r="C33" i="17"/>
  <c r="C32" i="17"/>
  <c r="C31" i="17"/>
  <c r="C30" i="17"/>
  <c r="C29" i="17"/>
  <c r="C27" i="17"/>
  <c r="C26" i="17"/>
  <c r="C25" i="17"/>
  <c r="C24" i="17"/>
  <c r="C23" i="17"/>
  <c r="C22" i="17"/>
  <c r="C21" i="17"/>
  <c r="C19" i="17"/>
  <c r="C18" i="17"/>
  <c r="C17" i="17"/>
  <c r="C16" i="17"/>
  <c r="C15" i="17"/>
  <c r="C14" i="17"/>
  <c r="C13" i="17"/>
  <c r="C5" i="17"/>
  <c r="C11" i="17"/>
  <c r="C10" i="17"/>
  <c r="C9" i="17"/>
  <c r="C8" i="17"/>
  <c r="C7" i="17"/>
  <c r="C6" i="17"/>
  <c r="D34" i="20" l="1"/>
  <c r="S13" i="3" l="1"/>
  <c r="S14" i="3"/>
  <c r="S15" i="3"/>
  <c r="S16" i="3"/>
  <c r="S17" i="3" l="1"/>
  <c r="S18" i="3"/>
  <c r="S19" i="3"/>
  <c r="S20" i="3"/>
  <c r="S21" i="3"/>
  <c r="S22" i="3"/>
  <c r="S23" i="3"/>
  <c r="S24" i="3"/>
  <c r="S25" i="3"/>
  <c r="S26" i="3"/>
  <c r="S27" i="3"/>
  <c r="S28" i="3"/>
  <c r="S29" i="3"/>
  <c r="S30" i="3"/>
  <c r="S31" i="3"/>
  <c r="S32" i="3"/>
  <c r="S33" i="3"/>
  <c r="S34" i="3"/>
  <c r="S35" i="3"/>
  <c r="S36" i="3"/>
  <c r="S37" i="3"/>
  <c r="S38" i="3"/>
  <c r="S39" i="3"/>
  <c r="S40" i="3"/>
  <c r="S41" i="3"/>
  <c r="S42" i="3"/>
  <c r="S43" i="3"/>
  <c r="S44" i="3"/>
  <c r="S45" i="3"/>
  <c r="S46" i="3"/>
  <c r="S47" i="3"/>
  <c r="S48" i="3"/>
  <c r="S49" i="3"/>
  <c r="S50" i="3"/>
  <c r="S51" i="3"/>
  <c r="S52" i="3"/>
  <c r="S53" i="3"/>
  <c r="S54" i="3"/>
  <c r="S55" i="3"/>
  <c r="S56" i="3"/>
  <c r="S57" i="3"/>
  <c r="S58" i="3"/>
  <c r="S59"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13" i="3"/>
</calcChain>
</file>

<file path=xl/comments1.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Thornton, Alan</author>
  </authors>
  <commentList>
    <comment ref="B15" authorId="0" shapeId="107564" xr:uid="{8DA44EDB-AA84-4428-8B01-EB1CE54C799D}">
      <text>
        <r>
          <rPr>
            <sz val="9"/>
            <color indexed="81"/>
            <rFont val="Tahoma"/>
            <family val="2"/>
          </rPr>
          <t xml:space="preserve">Who is affected by the problem?
Who 1st observed the problem?
</t>
        </r>
      </text>
      <mc:AlternateContent xmlns:mc="http://schemas.openxmlformats.org/markup-compatibility/2006">
        <mc:Choice Requires="v"/>
        <mc:Fallback>
          <commentPr defaultSize="0" autoFill="0" autoLine="0">
            <anchor>
              <from>
                <xdr:col>2</xdr:col>
                <xdr:colOff>127000</xdr:colOff>
                <xdr:row>11</xdr:row>
                <xdr:rowOff>76200</xdr:rowOff>
              </from>
              <to>
                <xdr:col>4</xdr:col>
                <xdr:colOff>889000</xdr:colOff>
                <xdr:row>13</xdr:row>
                <xdr:rowOff>0</xdr:rowOff>
              </to>
            </anchor>
          </commentPr>
        </mc:Fallback>
      </mc:AlternateContent>
    </comment>
    <comment ref="B16" authorId="0" shapeId="107566" xr:uid="{8E075E68-30EC-4D81-BF0D-8D0A69785384}">
      <text>
        <r>
          <rPr>
            <sz val="9"/>
            <color indexed="81"/>
            <rFont val="Tahoma"/>
            <family val="2"/>
          </rPr>
          <t>What type of problem is it?
What has the problem?
What is happening?
Do we have physical evidence of the problem in our possession?</t>
        </r>
      </text>
      <mc:AlternateContent xmlns:mc="http://schemas.openxmlformats.org/markup-compatibility/2006">
        <mc:Choice Requires="v"/>
        <mc:Fallback>
          <commentPr defaultSize="0" autoFill="0" autoLine="0">
            <anchor>
              <from>
                <xdr:col>2</xdr:col>
                <xdr:colOff>127000</xdr:colOff>
                <xdr:row>12</xdr:row>
                <xdr:rowOff>76200</xdr:rowOff>
              </from>
              <to>
                <xdr:col>6</xdr:col>
                <xdr:colOff>889000</xdr:colOff>
                <xdr:row>15</xdr:row>
                <xdr:rowOff>127000</xdr:rowOff>
              </to>
            </anchor>
          </commentPr>
        </mc:Fallback>
      </mc:AlternateContent>
    </comment>
    <comment ref="B17" authorId="0" shapeId="107567" xr:uid="{627B1379-3D81-432B-9CD2-C332EAF51DC1}">
      <text>
        <r>
          <rPr>
            <sz val="9"/>
            <color indexed="81"/>
            <rFont val="Tahoma"/>
            <family val="2"/>
          </rPr>
          <t xml:space="preserve">Where was the problem observed?
Where does the problem occur?
</t>
        </r>
      </text>
      <mc:AlternateContent xmlns:mc="http://schemas.openxmlformats.org/markup-compatibility/2006">
        <mc:Choice Requires="v"/>
        <mc:Fallback>
          <commentPr defaultSize="0" autoFill="0" autoLine="0">
            <anchor>
              <from>
                <xdr:col>2</xdr:col>
                <xdr:colOff>177800</xdr:colOff>
                <xdr:row>13</xdr:row>
                <xdr:rowOff>101600</xdr:rowOff>
              </from>
              <to>
                <xdr:col>6</xdr:col>
                <xdr:colOff>635000</xdr:colOff>
                <xdr:row>14</xdr:row>
                <xdr:rowOff>254000</xdr:rowOff>
              </to>
            </anchor>
          </commentPr>
        </mc:Fallback>
      </mc:AlternateContent>
    </comment>
    <comment ref="B18" authorId="0" shapeId="107568" xr:uid="{4E07C6F4-44D3-4DE3-AA39-3405BAE6F428}">
      <text>
        <r>
          <rPr>
            <sz val="9"/>
            <color indexed="81"/>
            <rFont val="Tahoma"/>
            <family val="2"/>
          </rPr>
          <t xml:space="preserve">Why is the problem?
Is the process where the problem occurred stable?
</t>
        </r>
      </text>
      <mc:AlternateContent xmlns:mc="http://schemas.openxmlformats.org/markup-compatibility/2006">
        <mc:Choice Requires="v"/>
        <mc:Fallback>
          <commentPr defaultSize="0" autoFill="0" autoLine="0">
            <anchor>
              <from>
                <xdr:col>2</xdr:col>
                <xdr:colOff>127000</xdr:colOff>
                <xdr:row>14</xdr:row>
                <xdr:rowOff>76200</xdr:rowOff>
              </from>
              <to>
                <xdr:col>6</xdr:col>
                <xdr:colOff>838200</xdr:colOff>
                <xdr:row>15</xdr:row>
                <xdr:rowOff>279400</xdr:rowOff>
              </to>
            </anchor>
          </commentPr>
        </mc:Fallback>
      </mc:AlternateContent>
    </comment>
    <comment ref="B19" authorId="0" shapeId="107569" xr:uid="{E1804A47-673C-4934-BAD5-39FFC620E455}">
      <text>
        <r>
          <rPr>
            <sz val="9"/>
            <color indexed="81"/>
            <rFont val="Tahoma"/>
            <family val="2"/>
          </rPr>
          <t xml:space="preserve">Quantity of problem?
How much is the problem causing in dollars, people time?
</t>
        </r>
      </text>
      <mc:AlternateContent xmlns:mc="http://schemas.openxmlformats.org/markup-compatibility/2006">
        <mc:Choice Requires="v"/>
        <mc:Fallback>
          <commentPr defaultSize="0" autoFill="0" autoLine="0">
            <anchor>
              <from>
                <xdr:col>2</xdr:col>
                <xdr:colOff>127000</xdr:colOff>
                <xdr:row>14</xdr:row>
                <xdr:rowOff>330200</xdr:rowOff>
              </from>
              <to>
                <xdr:col>6</xdr:col>
                <xdr:colOff>1143000</xdr:colOff>
                <xdr:row>16</xdr:row>
                <xdr:rowOff>101600</xdr:rowOff>
              </to>
            </anchor>
          </commentPr>
        </mc:Fallback>
      </mc:AlternateContent>
    </comment>
    <comment ref="B20" authorId="0" shapeId="107570" xr:uid="{81CA5AF2-797D-4D43-A654-A7501597D4B1}">
      <text>
        <r>
          <rPr>
            <sz val="9"/>
            <color indexed="81"/>
            <rFont val="Tahoma"/>
            <family val="2"/>
          </rPr>
          <t>Write the problem statement in the cell to the right.</t>
        </r>
        <r>
          <rPr>
            <b/>
            <sz val="9"/>
            <color indexed="81"/>
            <rFont val="Tahoma"/>
            <family val="2"/>
          </rPr>
          <t xml:space="preserve"> </t>
        </r>
        <r>
          <rPr>
            <sz val="9"/>
            <color indexed="81"/>
            <rFont val="Tahoma"/>
            <family val="2"/>
          </rPr>
          <t xml:space="preserve">
</t>
        </r>
      </text>
      <mc:AlternateContent xmlns:mc="http://schemas.openxmlformats.org/markup-compatibility/2006">
        <mc:Choice Requires="v"/>
        <mc:Fallback>
          <commentPr defaultSize="0" autoFill="0" autoLine="0">
            <anchor>
              <from>
                <xdr:col>2</xdr:col>
                <xdr:colOff>203200</xdr:colOff>
                <xdr:row>18</xdr:row>
                <xdr:rowOff>254000</xdr:rowOff>
              </from>
              <to>
                <xdr:col>4</xdr:col>
                <xdr:colOff>355600</xdr:colOff>
                <xdr:row>20</xdr:row>
                <xdr:rowOff>152400</xdr:rowOff>
              </to>
            </anchor>
          </commentPr>
        </mc:Fallback>
      </mc:AlternateContent>
    </comment>
    <comment ref="B47" authorId="0" shapeId="107562" xr:uid="{E09781BF-FC8A-4866-B780-B312A368D4F4}">
      <text>
        <r>
          <rPr>
            <b/>
            <sz val="9"/>
            <color indexed="81"/>
            <rFont val="Tahoma"/>
            <family val="2"/>
          </rPr>
          <t>Thornton, Alan:</t>
        </r>
        <r>
          <rPr>
            <sz val="9"/>
            <color indexed="81"/>
            <rFont val="Tahoma"/>
            <family val="2"/>
          </rPr>
          <t xml:space="preserve">
</t>
        </r>
      </text>
      <mc:AlternateContent xmlns:mc="http://schemas.openxmlformats.org/markup-compatibility/2006">
        <mc:Choice Requires="v"/>
        <mc:Fallback>
          <commentPr defaultSize="0" autoFill="0" autoLine="0">
            <anchor>
              <from>
                <xdr:col>4</xdr:col>
                <xdr:colOff>889000</xdr:colOff>
                <xdr:row>37</xdr:row>
                <xdr:rowOff>76200</xdr:rowOff>
              </from>
              <to>
                <xdr:col>5</xdr:col>
                <xdr:colOff>508000</xdr:colOff>
                <xdr:row>41</xdr:row>
                <xdr:rowOff>50800</xdr:rowOff>
              </to>
            </anchor>
          </commentPr>
        </mc:Fallback>
      </mc:AlternateContent>
    </comment>
    <comment ref="B69" authorId="0" shapeId="107572" xr:uid="{C80D1887-CAC4-479D-A4D7-D6FB6F033ECE}">
      <text>
        <r>
          <rPr>
            <b/>
            <sz val="9"/>
            <color indexed="81"/>
            <rFont val="Tahoma"/>
            <family val="2"/>
          </rPr>
          <t>Thornton, Alan:</t>
        </r>
        <r>
          <rPr>
            <sz val="9"/>
            <color indexed="81"/>
            <rFont val="Tahoma"/>
            <family val="2"/>
          </rPr>
          <t xml:space="preserve">
</t>
        </r>
      </text>
      <mc:AlternateContent xmlns:mc="http://schemas.openxmlformats.org/markup-compatibility/2006">
        <mc:Choice Requires="v"/>
        <mc:Fallback>
          <commentPr defaultSize="0" autoFill="0" autoLine="0">
            <anchor>
              <from>
                <xdr:col>12</xdr:col>
                <xdr:colOff>127000</xdr:colOff>
                <xdr:row>67</xdr:row>
                <xdr:rowOff>330200</xdr:rowOff>
              </from>
              <to>
                <xdr:col>16383</xdr:col>
                <xdr:colOff>127000</xdr:colOff>
                <xdr:row>71</xdr:row>
                <xdr:rowOff>330200</xdr:rowOff>
              </to>
            </anchor>
          </commentPr>
        </mc:Fallback>
      </mc:AlternateContent>
    </comment>
  </commentList>
</comments>
</file>

<file path=xl/comments2.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GE Medical Systems</author>
    <author>212037187</author>
  </authors>
  <commentList>
    <comment ref="B6" authorId="0" shapeId="40961" xr:uid="{00000000-0006-0000-1700-000001000000}">
      <text>
        <r>
          <rPr>
            <u/>
            <sz val="12"/>
            <color indexed="81"/>
            <rFont val="Tahoma"/>
            <family val="2"/>
          </rPr>
          <t>Continuous Gage R&amp;R:</t>
        </r>
        <r>
          <rPr>
            <sz val="12"/>
            <color indexed="81"/>
            <rFont val="Tahoma"/>
            <family val="2"/>
          </rPr>
          <t xml:space="preserve">
The Continuous GR&amp;R provides an assessment of the Repeatability and Reproducibility of a measurement system.  It represents the total variation in the measurement system.
When you multiply #operators X #trials X #parts you should achieve a minimum value of 30
</t>
        </r>
        <r>
          <rPr>
            <u/>
            <sz val="12"/>
            <color indexed="81"/>
            <rFont val="Tahoma"/>
            <family val="2"/>
          </rPr>
          <t>Acceptance Criteria:</t>
        </r>
        <r>
          <rPr>
            <sz val="12"/>
            <color indexed="81"/>
            <rFont val="Tahoma"/>
            <family val="2"/>
          </rPr>
          <t xml:space="preserve"> Any studies that are above a 10% contribution are not acceptable and should be investigated further in minitab.  Following six sigma guidelines, the % contribution of the gage should be compared to the standard deviation and centering of the process to determine the significance of the gage error.  It may be necessary to train operators further to improve the % contribution.  If the GR&amp;R cannot be improved, establishing operating limits for the process based on the % contribution should be considered. </t>
        </r>
      </text>
      <mc:AlternateContent xmlns:mc="http://schemas.openxmlformats.org/markup-compatibility/2006">
        <mc:Choice Requires="v"/>
        <mc:Fallback>
          <commentPr defaultSize="0" autoFill="0" autoLine="0">
            <anchor>
              <from>
                <xdr:col>2</xdr:col>
                <xdr:colOff>152400</xdr:colOff>
                <xdr:row>6</xdr:row>
                <xdr:rowOff>152400</xdr:rowOff>
              </from>
              <to>
                <xdr:col>11</xdr:col>
                <xdr:colOff>457200</xdr:colOff>
                <xdr:row>17</xdr:row>
                <xdr:rowOff>152400</xdr:rowOff>
              </to>
            </anchor>
          </commentPr>
        </mc:Fallback>
      </mc:AlternateContent>
    </comment>
    <comment ref="H9" authorId="0" shapeId="40962" xr:uid="{00000000-0006-0000-1700-000002000000}">
      <text>
        <r>
          <rPr>
            <sz val="10"/>
            <color indexed="81"/>
            <rFont val="Tahoma"/>
            <family val="2"/>
          </rPr>
          <t>Enter nominal spec value here</t>
        </r>
      </text>
      <mc:AlternateContent xmlns:mc="http://schemas.openxmlformats.org/markup-compatibility/2006">
        <mc:Choice Requires="v"/>
        <mc:Fallback>
          <commentPr defaultSize="0" autoFill="0" autoLine="0">
            <anchor>
              <from>
                <xdr:col>8</xdr:col>
                <xdr:colOff>203200</xdr:colOff>
                <xdr:row>9</xdr:row>
                <xdr:rowOff>0</xdr:rowOff>
              </from>
              <to>
                <xdr:col>9</xdr:col>
                <xdr:colOff>609600</xdr:colOff>
                <xdr:row>10</xdr:row>
                <xdr:rowOff>152400</xdr:rowOff>
              </to>
            </anchor>
          </commentPr>
        </mc:Fallback>
      </mc:AlternateContent>
    </comment>
    <comment ref="H10" authorId="0" shapeId="40963" xr:uid="{00000000-0006-0000-1700-000003000000}">
      <text>
        <r>
          <rPr>
            <sz val="10"/>
            <color indexed="81"/>
            <rFont val="Tahoma"/>
            <family val="2"/>
          </rPr>
          <t xml:space="preserve">Enter + tolerance here, </t>
        </r>
        <r>
          <rPr>
            <u/>
            <sz val="10"/>
            <color indexed="81"/>
            <rFont val="Tahoma"/>
            <family val="2"/>
          </rPr>
          <t>not</t>
        </r>
        <r>
          <rPr>
            <sz val="10"/>
            <color indexed="81"/>
            <rFont val="Tahoma"/>
            <family val="2"/>
          </rPr>
          <t xml:space="preserve"> USL</t>
        </r>
      </text>
      <mc:AlternateContent xmlns:mc="http://schemas.openxmlformats.org/markup-compatibility/2006">
        <mc:Choice Requires="v"/>
        <mc:Fallback>
          <commentPr defaultSize="0" autoFill="0" autoLine="0">
            <anchor>
              <from>
                <xdr:col>8</xdr:col>
                <xdr:colOff>203200</xdr:colOff>
                <xdr:row>10</xdr:row>
                <xdr:rowOff>0</xdr:rowOff>
              </from>
              <to>
                <xdr:col>10</xdr:col>
                <xdr:colOff>660400</xdr:colOff>
                <xdr:row>10</xdr:row>
                <xdr:rowOff>254000</xdr:rowOff>
              </to>
            </anchor>
          </commentPr>
        </mc:Fallback>
      </mc:AlternateContent>
    </comment>
    <comment ref="H11" authorId="0" shapeId="40964" xr:uid="{00000000-0006-0000-1700-000004000000}">
      <text>
        <r>
          <rPr>
            <sz val="10"/>
            <color indexed="81"/>
            <rFont val="Tahoma"/>
            <family val="2"/>
          </rPr>
          <t xml:space="preserve">Enter - tolerance here, </t>
        </r>
        <r>
          <rPr>
            <u/>
            <sz val="10"/>
            <color indexed="81"/>
            <rFont val="Tahoma"/>
            <family val="2"/>
          </rPr>
          <t>not</t>
        </r>
        <r>
          <rPr>
            <sz val="10"/>
            <color indexed="81"/>
            <rFont val="Tahoma"/>
            <family val="2"/>
          </rPr>
          <t xml:space="preserve"> LSL</t>
        </r>
      </text>
      <mc:AlternateContent xmlns:mc="http://schemas.openxmlformats.org/markup-compatibility/2006">
        <mc:Choice Requires="v"/>
        <mc:Fallback>
          <commentPr defaultSize="0" autoFill="0" autoLine="0">
            <anchor>
              <from>
                <xdr:col>8</xdr:col>
                <xdr:colOff>203200</xdr:colOff>
                <xdr:row>11</xdr:row>
                <xdr:rowOff>0</xdr:rowOff>
              </from>
              <to>
                <xdr:col>10</xdr:col>
                <xdr:colOff>863600</xdr:colOff>
                <xdr:row>11</xdr:row>
                <xdr:rowOff>254000</xdr:rowOff>
              </to>
            </anchor>
          </commentPr>
        </mc:Fallback>
      </mc:AlternateContent>
    </comment>
    <comment ref="E16" authorId="0" shapeId="40965" xr:uid="{00000000-0006-0000-1700-000005000000}">
      <text>
        <r>
          <rPr>
            <sz val="10"/>
            <color indexed="81"/>
            <rFont val="Tahoma"/>
            <family val="2"/>
          </rPr>
          <t>Enter name of operator here</t>
        </r>
      </text>
      <mc:AlternateContent xmlns:mc="http://schemas.openxmlformats.org/markup-compatibility/2006">
        <mc:Choice Requires="v"/>
        <mc:Fallback>
          <commentPr defaultSize="0" autoFill="0" autoLine="0">
            <anchor>
              <from>
                <xdr:col>5</xdr:col>
                <xdr:colOff>558800</xdr:colOff>
                <xdr:row>15</xdr:row>
                <xdr:rowOff>101600</xdr:rowOff>
              </from>
              <to>
                <xdr:col>8</xdr:col>
                <xdr:colOff>203200</xdr:colOff>
                <xdr:row>15</xdr:row>
                <xdr:rowOff>101600</xdr:rowOff>
              </to>
            </anchor>
          </commentPr>
        </mc:Fallback>
      </mc:AlternateContent>
    </comment>
    <comment ref="B30" authorId="0" shapeId="40966" xr:uid="{00000000-0006-0000-1700-000006000000}">
      <text>
        <r>
          <rPr>
            <sz val="10"/>
            <color indexed="81"/>
            <rFont val="Tahoma"/>
            <family val="2"/>
          </rPr>
          <t>Minimum of 2 operators required.</t>
        </r>
        <r>
          <rPr>
            <b/>
            <sz val="8"/>
            <color indexed="81"/>
            <rFont val="Tahoma"/>
            <family val="2"/>
          </rPr>
          <t xml:space="preserve">
</t>
        </r>
      </text>
      <mc:AlternateContent xmlns:mc="http://schemas.openxmlformats.org/markup-compatibility/2006">
        <mc:Choice Requires="v"/>
        <mc:Fallback>
          <commentPr defaultSize="0" autoFill="0" autoLine="0">
            <anchor>
              <from>
                <xdr:col>2</xdr:col>
                <xdr:colOff>152400</xdr:colOff>
                <xdr:row>28</xdr:row>
                <xdr:rowOff>203200</xdr:rowOff>
              </from>
              <to>
                <xdr:col>4</xdr:col>
                <xdr:colOff>152400</xdr:colOff>
                <xdr:row>31</xdr:row>
                <xdr:rowOff>101600</xdr:rowOff>
              </to>
            </anchor>
          </commentPr>
        </mc:Fallback>
      </mc:AlternateContent>
    </comment>
    <comment ref="C30" authorId="1" shapeId="40967" xr:uid="{00000000-0006-0000-1700-000007000000}">
      <text>
        <r>
          <rPr>
            <sz val="10"/>
            <color indexed="81"/>
            <rFont val="Tahoma"/>
            <family val="2"/>
          </rPr>
          <t>To be updated by GEHC only.</t>
        </r>
      </text>
      <mc:AlternateContent xmlns:mc="http://schemas.openxmlformats.org/markup-compatibility/2006">
        <mc:Choice Requires="v"/>
        <mc:Fallback>
          <commentPr defaultSize="0" autoFill="0" autoLine="0">
            <anchor>
              <from>
                <xdr:col>3</xdr:col>
                <xdr:colOff>152400</xdr:colOff>
                <xdr:row>28</xdr:row>
                <xdr:rowOff>203200</xdr:rowOff>
              </from>
              <to>
                <xdr:col>4</xdr:col>
                <xdr:colOff>812800</xdr:colOff>
                <xdr:row>33</xdr:row>
                <xdr:rowOff>101600</xdr:rowOff>
              </to>
            </anchor>
          </commentPr>
        </mc:Fallback>
      </mc:AlternateContent>
    </comment>
    <comment ref="C31" authorId="1" shapeId="40968" xr:uid="{00000000-0006-0000-1700-000008000000}">
      <text>
        <r>
          <rPr>
            <sz val="10"/>
            <color indexed="81"/>
            <rFont val="Tahoma"/>
            <family val="2"/>
          </rPr>
          <t>To be updated by GEHC only.</t>
        </r>
      </text>
      <mc:AlternateContent xmlns:mc="http://schemas.openxmlformats.org/markup-compatibility/2006">
        <mc:Choice Requires="v"/>
        <mc:Fallback>
          <commentPr defaultSize="0" autoFill="0" autoLine="0">
            <anchor>
              <from>
                <xdr:col>3</xdr:col>
                <xdr:colOff>152400</xdr:colOff>
                <xdr:row>29</xdr:row>
                <xdr:rowOff>152400</xdr:rowOff>
              </from>
              <to>
                <xdr:col>4</xdr:col>
                <xdr:colOff>812800</xdr:colOff>
                <xdr:row>34</xdr:row>
                <xdr:rowOff>101600</xdr:rowOff>
              </to>
            </anchor>
          </commentPr>
        </mc:Fallback>
      </mc:AlternateContent>
    </comment>
    <comment ref="C32" authorId="1" shapeId="40969" xr:uid="{00000000-0006-0000-1700-000009000000}">
      <text>
        <r>
          <rPr>
            <sz val="10"/>
            <color indexed="81"/>
            <rFont val="Tahoma"/>
            <family val="2"/>
          </rPr>
          <t>To be updated by GEHC only.</t>
        </r>
      </text>
      <mc:AlternateContent xmlns:mc="http://schemas.openxmlformats.org/markup-compatibility/2006">
        <mc:Choice Requires="v"/>
        <mc:Fallback>
          <commentPr defaultSize="0" autoFill="0" autoLine="0">
            <anchor>
              <from>
                <xdr:col>3</xdr:col>
                <xdr:colOff>152400</xdr:colOff>
                <xdr:row>31</xdr:row>
                <xdr:rowOff>0</xdr:rowOff>
              </from>
              <to>
                <xdr:col>4</xdr:col>
                <xdr:colOff>812800</xdr:colOff>
                <xdr:row>34</xdr:row>
                <xdr:rowOff>50800</xdr:rowOff>
              </to>
            </anchor>
          </commentPr>
        </mc:Fallback>
      </mc:AlternateContent>
    </comment>
    <comment ref="R45" authorId="0" shapeId="40970" xr:uid="{00000000-0006-0000-1700-00000A000000}">
      <text>
        <r>
          <rPr>
            <sz val="10"/>
            <color indexed="81"/>
            <rFont val="Tahoma"/>
            <family val="2"/>
          </rPr>
          <t>X-bar &amp; R Percent Study</t>
        </r>
      </text>
      <mc:AlternateContent xmlns:mc="http://schemas.openxmlformats.org/markup-compatibility/2006">
        <mc:Choice Requires="v"/>
        <mc:Fallback>
          <commentPr defaultSize="0" autoFill="0" autoLine="0">
            <anchor>
              <from>
                <xdr:col>18</xdr:col>
                <xdr:colOff>203200</xdr:colOff>
                <xdr:row>44</xdr:row>
                <xdr:rowOff>355600</xdr:rowOff>
              </from>
              <to>
                <xdr:col>20</xdr:col>
                <xdr:colOff>304800</xdr:colOff>
                <xdr:row>44</xdr:row>
                <xdr:rowOff>406400</xdr:rowOff>
              </to>
            </anchor>
          </commentPr>
        </mc:Fallback>
      </mc:AlternateContent>
    </comment>
  </commentList>
</comments>
</file>

<file path=xl/comments3.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AEckford</author>
  </authors>
  <commentList>
    <comment ref="C10" authorId="0" shapeId="25605" xr:uid="{00000000-0006-0000-1A00-000001000000}">
      <text>
        <r>
          <rPr>
            <b/>
            <sz val="10"/>
            <color indexed="81"/>
            <rFont val="Tahoma"/>
            <family val="2"/>
          </rPr>
          <t>e.g. What has been seen, Which spec is the deviation against, where was it found, When and how was it seen to be occurring, Quantity impacted and/or have photo's been supplied</t>
        </r>
        <r>
          <rPr>
            <sz val="10"/>
            <color indexed="81"/>
            <rFont val="Tahoma"/>
            <family val="2"/>
          </rPr>
          <t xml:space="preserve">
</t>
        </r>
      </text>
      <mc:AlternateContent xmlns:mc="http://schemas.openxmlformats.org/markup-compatibility/2006">
        <mc:Choice Requires="v"/>
        <mc:Fallback>
          <commentPr defaultSize="0" autoFill="0" autoLine="0">
            <anchor>
              <from>
                <xdr:col>4</xdr:col>
                <xdr:colOff>50800</xdr:colOff>
                <xdr:row>8</xdr:row>
                <xdr:rowOff>203200</xdr:rowOff>
              </from>
              <to>
                <xdr:col>4</xdr:col>
                <xdr:colOff>4419600</xdr:colOff>
                <xdr:row>11</xdr:row>
                <xdr:rowOff>50800</xdr:rowOff>
              </to>
            </anchor>
          </commentPr>
        </mc:Fallback>
      </mc:AlternateContent>
    </comment>
    <comment ref="C13" authorId="0" shapeId="25606" xr:uid="{00000000-0006-0000-1A00-000002000000}">
      <text>
        <r>
          <rPr>
            <b/>
            <sz val="10"/>
            <color indexed="81"/>
            <rFont val="Tahoma"/>
            <family val="2"/>
          </rPr>
          <t>No further escapes /instances, have failures been detected at point of containment and not further down the supply chain</t>
        </r>
        <r>
          <rPr>
            <sz val="10"/>
            <color indexed="81"/>
            <rFont val="Tahoma"/>
            <family val="2"/>
          </rPr>
          <t xml:space="preserve">
</t>
        </r>
      </text>
      <mc:AlternateContent xmlns:mc="http://schemas.openxmlformats.org/markup-compatibility/2006">
        <mc:Choice Requires="v"/>
        <mc:Fallback>
          <commentPr defaultSize="0" autoFill="0" autoLine="0">
            <anchor>
              <from>
                <xdr:col>4</xdr:col>
                <xdr:colOff>50800</xdr:colOff>
                <xdr:row>10</xdr:row>
                <xdr:rowOff>457200</xdr:rowOff>
              </from>
              <to>
                <xdr:col>4</xdr:col>
                <xdr:colOff>4470400</xdr:colOff>
                <xdr:row>12</xdr:row>
                <xdr:rowOff>406400</xdr:rowOff>
              </to>
            </anchor>
          </commentPr>
        </mc:Fallback>
      </mc:AlternateContent>
    </comment>
    <comment ref="C24" authorId="0" shapeId="25607" xr:uid="{00000000-0006-0000-1A00-000003000000}">
      <text>
        <r>
          <rPr>
            <b/>
            <sz val="10"/>
            <color indexed="81"/>
            <rFont val="Tahoma"/>
            <family val="2"/>
          </rPr>
          <t>5 Why, Cause&amp;Effect, Is/Is Not, Etc</t>
        </r>
        <r>
          <rPr>
            <sz val="10"/>
            <color indexed="81"/>
            <rFont val="Tahoma"/>
            <family val="2"/>
          </rPr>
          <t xml:space="preserve">
</t>
        </r>
      </text>
      <mc:AlternateContent xmlns:mc="http://schemas.openxmlformats.org/markup-compatibility/2006">
        <mc:Choice Requires="v"/>
        <mc:Fallback>
          <commentPr defaultSize="0" autoFill="0" autoLine="0">
            <anchor>
              <from>
                <xdr:col>4</xdr:col>
                <xdr:colOff>50800</xdr:colOff>
                <xdr:row>18</xdr:row>
                <xdr:rowOff>50800</xdr:rowOff>
              </from>
              <to>
                <xdr:col>4</xdr:col>
                <xdr:colOff>1727200</xdr:colOff>
                <xdr:row>20</xdr:row>
                <xdr:rowOff>0</xdr:rowOff>
              </to>
            </anchor>
          </commentPr>
        </mc:Fallback>
      </mc:AlternateContent>
    </comment>
    <comment ref="C31" authorId="0" shapeId="25608" xr:uid="{00000000-0006-0000-1A00-000004000000}">
      <text>
        <r>
          <rPr>
            <b/>
            <sz val="10"/>
            <color indexed="81"/>
            <rFont val="Tahoma"/>
            <family val="2"/>
          </rPr>
          <t>FMEA, CONTROL PLAN, ROUTE CARD, ETC</t>
        </r>
        <r>
          <rPr>
            <sz val="10"/>
            <color indexed="81"/>
            <rFont val="Tahoma"/>
            <family val="2"/>
          </rPr>
          <t xml:space="preserve">
</t>
        </r>
      </text>
      <mc:AlternateContent xmlns:mc="http://schemas.openxmlformats.org/markup-compatibility/2006">
        <mc:Choice Requires="v"/>
        <mc:Fallback>
          <commentPr defaultSize="0" autoFill="0" autoLine="0">
            <anchor>
              <from>
                <xdr:col>4</xdr:col>
                <xdr:colOff>50800</xdr:colOff>
                <xdr:row>23</xdr:row>
                <xdr:rowOff>50800</xdr:rowOff>
              </from>
              <to>
                <xdr:col>4</xdr:col>
                <xdr:colOff>2235200</xdr:colOff>
                <xdr:row>24</xdr:row>
                <xdr:rowOff>457200</xdr:rowOff>
              </to>
            </anchor>
          </commentPr>
        </mc:Fallback>
      </mc:AlternateContent>
    </comment>
  </commentList>
</comments>
</file>

<file path=xl/sharedStrings.xml><?xml version="1.0" encoding="utf-8"?>
<sst xmlns="http://purl.oclc.org/ooxml/spreadsheetml/main" count="1213" uniqueCount="718">
  <si>
    <t>Total</t>
  </si>
  <si>
    <t>Prepared by:</t>
  </si>
  <si>
    <t>Page ____ of ____</t>
  </si>
  <si>
    <t>Responsible:</t>
  </si>
  <si>
    <t>FMEA Date (Orig) ______________  (Rev) _____________</t>
  </si>
  <si>
    <t>Potential Failure Mode</t>
  </si>
  <si>
    <t>Potential Failure Effects</t>
  </si>
  <si>
    <t>SEV</t>
  </si>
  <si>
    <t>Potential Causes</t>
  </si>
  <si>
    <t>OCC</t>
  </si>
  <si>
    <t>Current Controls</t>
  </si>
  <si>
    <t>DET</t>
  </si>
  <si>
    <t>RPN</t>
  </si>
  <si>
    <t>Actions Recommended</t>
  </si>
  <si>
    <t>Resp.</t>
  </si>
  <si>
    <t>Actions Taken</t>
  </si>
  <si>
    <t>What is the process step/ Input under investigation?</t>
  </si>
  <si>
    <t>In what ways does the Input Variable go wrong?</t>
  </si>
  <si>
    <t>What is the impact on the Output Variables (Customer Requirements) or internal requirements?</t>
  </si>
  <si>
    <t>How Severe is the effect to the customer?</t>
  </si>
  <si>
    <t>What causes the Input Variable to go wrong?</t>
  </si>
  <si>
    <t>How often does cause or FM occur?</t>
  </si>
  <si>
    <t>How well can you detect cause or FM?</t>
  </si>
  <si>
    <r>
      <t xml:space="preserve">What are the actions for reducing the occurrence of the Cause, or improving detection? </t>
    </r>
    <r>
      <rPr>
        <b/>
        <sz val="10"/>
        <rFont val="Arial"/>
        <family val="2"/>
      </rPr>
      <t xml:space="preserve"> Should have actions only on high RPN's or easy fixes.</t>
    </r>
  </si>
  <si>
    <t>Whose Responsible for the recommended action?</t>
  </si>
  <si>
    <r>
      <t xml:space="preserve">What are the completed actions taken with the recalculated RPN?  </t>
    </r>
    <r>
      <rPr>
        <b/>
        <sz val="10"/>
        <rFont val="Arial"/>
        <family val="2"/>
      </rPr>
      <t>Be sure to include completion month/year</t>
    </r>
  </si>
  <si>
    <t>Process Name:</t>
  </si>
  <si>
    <t>Process</t>
  </si>
  <si>
    <t>Input</t>
  </si>
  <si>
    <t>Reaction Plan</t>
  </si>
  <si>
    <t>Step</t>
  </si>
  <si>
    <t>Effect</t>
  </si>
  <si>
    <t>effect</t>
  </si>
  <si>
    <t>Step 1</t>
  </si>
  <si>
    <t>Step 2</t>
  </si>
  <si>
    <t>Step 3</t>
  </si>
  <si>
    <t>Step 4</t>
  </si>
  <si>
    <t>Step 5</t>
  </si>
  <si>
    <r>
      <t xml:space="preserve">What are the existing controls and procedures (inspection and test) that </t>
    </r>
    <r>
      <rPr>
        <b/>
        <sz val="10"/>
        <rFont val="Arial"/>
        <family val="2"/>
      </rPr>
      <t>DETECT</t>
    </r>
    <r>
      <rPr>
        <sz val="10"/>
        <rFont val="Arial"/>
        <family val="2"/>
      </rPr>
      <t xml:space="preserve"> either the cause or the Failure Mode?  </t>
    </r>
    <r>
      <rPr>
        <b/>
        <sz val="10"/>
        <rFont val="Arial"/>
        <family val="2"/>
      </rPr>
      <t>Should include an SOP number.</t>
    </r>
  </si>
  <si>
    <r>
      <t xml:space="preserve">What are the existing controls and procedures that </t>
    </r>
    <r>
      <rPr>
        <b/>
        <sz val="10"/>
        <rFont val="Arial"/>
        <family val="2"/>
      </rPr>
      <t>PREVENT</t>
    </r>
    <r>
      <rPr>
        <sz val="10"/>
        <rFont val="Arial"/>
        <family val="2"/>
      </rPr>
      <t xml:space="preserve"> either the cause or the Failure Mode from moving forward?  </t>
    </r>
    <r>
      <rPr>
        <b/>
        <sz val="10"/>
        <rFont val="Arial"/>
        <family val="2"/>
      </rPr>
      <t>Should be applying MISTAKE-PROOFING concepts here</t>
    </r>
  </si>
  <si>
    <t xml:space="preserve"> Rev.RPN</t>
  </si>
  <si>
    <t>Title</t>
  </si>
  <si>
    <t>Start Date</t>
  </si>
  <si>
    <t>Target Date</t>
  </si>
  <si>
    <t>Date Complete</t>
  </si>
  <si>
    <t>S</t>
  </si>
  <si>
    <t>Status</t>
  </si>
  <si>
    <t>Metric</t>
  </si>
  <si>
    <t>Baseline</t>
  </si>
  <si>
    <t>REPEAT CONCERN:</t>
  </si>
  <si>
    <t>QTY RECIEVED</t>
  </si>
  <si>
    <t>QTY REJECTED</t>
  </si>
  <si>
    <t>REJECT %</t>
  </si>
  <si>
    <t>Measurement</t>
  </si>
  <si>
    <t>Method</t>
  </si>
  <si>
    <t>Machine</t>
  </si>
  <si>
    <t>People</t>
  </si>
  <si>
    <t>Material</t>
  </si>
  <si>
    <t>Ishikawa Diagram</t>
  </si>
  <si>
    <t>Contribution Rating</t>
  </si>
  <si>
    <t>ENVIRONMENT</t>
  </si>
  <si>
    <t>PEOPLE</t>
  </si>
  <si>
    <t>MATERIAL</t>
  </si>
  <si>
    <t>MACHINE</t>
  </si>
  <si>
    <t>METHOD</t>
  </si>
  <si>
    <t>MEASUREMENT</t>
  </si>
  <si>
    <t>PROBABLE CAUSES</t>
  </si>
  <si>
    <t>CAUSE &amp; EFFECT RESULTS</t>
  </si>
  <si>
    <t>Sr. No</t>
  </si>
  <si>
    <t>Probable causes</t>
  </si>
  <si>
    <t>Testing &amp; observations for probable causes</t>
  </si>
  <si>
    <t xml:space="preserve">Conclusion - Valid or Invalid </t>
  </si>
  <si>
    <t>Valid</t>
  </si>
  <si>
    <t>Invalid</t>
  </si>
  <si>
    <t xml:space="preserve"> ROOT CAUSE(S) ESTABLISHED</t>
  </si>
  <si>
    <t>Guidelines: From Hypothesis test take all valid probable causes and list above. Corrective Actions MUST address the Root Cause(s)</t>
  </si>
  <si>
    <t xml:space="preserve">Date Raised: </t>
  </si>
  <si>
    <t>Reviewed By:</t>
  </si>
  <si>
    <t xml:space="preserve">Review Date: </t>
  </si>
  <si>
    <t>Question</t>
  </si>
  <si>
    <t>Result</t>
  </si>
  <si>
    <t>Comments</t>
  </si>
  <si>
    <t>Actions No.</t>
  </si>
  <si>
    <t>Yes / No</t>
  </si>
  <si>
    <t>Has the problem been clearly defined</t>
  </si>
  <si>
    <t xml:space="preserve">Is response to containment adequate </t>
  </si>
  <si>
    <t>Has containment been implemented within 48Hrs of concern being raised</t>
  </si>
  <si>
    <t>Has containment implemented proved effective</t>
  </si>
  <si>
    <t>Has there been adequate containment read across (If applicable - If not applicable answer Yes)</t>
  </si>
  <si>
    <t>Is there a Statement of Root Cause of escape ?</t>
  </si>
  <si>
    <t>Is there adequate evidence of the root cause('s) of escape  e.g testing, validation of Escape root cause</t>
  </si>
  <si>
    <t>Have suitable tools been used and is there objective evidence of tool usage (If applicable - If not applicable answer Yes)</t>
  </si>
  <si>
    <t>Is there clear statement of actions taken to Prevent Further escapes ?</t>
  </si>
  <si>
    <t>Has the root cause of escape been actioned</t>
  </si>
  <si>
    <t>Have actions been verified for there effectivness</t>
  </si>
  <si>
    <t>Is there evidence of adequate read across (If applicable - If not applicable answer Yes)</t>
  </si>
  <si>
    <t>Is there a Statement of Root Cause of problem</t>
  </si>
  <si>
    <t>Is there adequate information / data to show true root cause has been identified</t>
  </si>
  <si>
    <t>Have suitable tools been used to determine true root cause (If applicable - If not applicable answer Yes)</t>
  </si>
  <si>
    <t>Step 6</t>
  </si>
  <si>
    <t>Is there clear statement of actions taken to Prevent Further Problems ?</t>
  </si>
  <si>
    <t>Has the root cause of the problem been actioned</t>
  </si>
  <si>
    <t>Step 7</t>
  </si>
  <si>
    <t>Have all actions implemented been verified and data provided to prove effectivness</t>
  </si>
  <si>
    <t>Go and review the corrective actions to check the processes are being worked (IF APPLICABLE - If not applicable answer Yes)</t>
  </si>
  <si>
    <t>General</t>
  </si>
  <si>
    <t>Has all revelant documentation been updated to reflect corrective actions taken.</t>
  </si>
  <si>
    <t>Quantity YES</t>
  </si>
  <si>
    <t>Note : If there has been no escape, Step 3 &amp; 4 will not be applicable, therefore, record the result as Yes and provide details in the Comments box.</t>
  </si>
  <si>
    <t>Quantity NO</t>
  </si>
  <si>
    <t>Percentage score:</t>
  </si>
  <si>
    <t>1A</t>
  </si>
  <si>
    <t xml:space="preserve"> Prototype</t>
  </si>
  <si>
    <t>1B</t>
  </si>
  <si>
    <t xml:space="preserve"> Pre-Launch</t>
  </si>
  <si>
    <t xml:space="preserve"> Production</t>
  </si>
  <si>
    <t>Key Contact / Phone</t>
  </si>
  <si>
    <t>Date of Origination</t>
  </si>
  <si>
    <r>
      <t xml:space="preserve">Date of Latest Revision - </t>
    </r>
    <r>
      <rPr>
        <sz val="10"/>
        <rFont val="Arial"/>
        <family val="2"/>
      </rPr>
      <t>ref. electronic rev. history</t>
    </r>
  </si>
  <si>
    <t>xxx-xxx-xxxx</t>
  </si>
  <si>
    <t>M/DD/YYYY</t>
  </si>
  <si>
    <t>Control Plan Number</t>
  </si>
  <si>
    <t>xxxxx</t>
  </si>
  <si>
    <t>Part Number / Latest Revision Change</t>
  </si>
  <si>
    <t>Core Team</t>
  </si>
  <si>
    <t>Customer Engineering Approval / Date (If Required)</t>
  </si>
  <si>
    <t>sssss</t>
  </si>
  <si>
    <t>xxxx</t>
  </si>
  <si>
    <t>Part Name / Description</t>
  </si>
  <si>
    <t>Supplier / Plant Approval / Date (If Required)</t>
  </si>
  <si>
    <t>Customer Quality Approval / Date (If Required)</t>
  </si>
  <si>
    <t xml:space="preserve">xxxxxx </t>
  </si>
  <si>
    <t>Supplier / Plant</t>
  </si>
  <si>
    <t>Supplier Code</t>
  </si>
  <si>
    <t>Other Approval / Date (If Required)</t>
  </si>
  <si>
    <t>xxxxxx</t>
  </si>
  <si>
    <t>Part /</t>
  </si>
  <si>
    <t>Process Name /</t>
  </si>
  <si>
    <t>Machine, Device,</t>
  </si>
  <si>
    <t>Characteristics</t>
  </si>
  <si>
    <t>Special</t>
  </si>
  <si>
    <t>Methods</t>
  </si>
  <si>
    <t>Operation</t>
  </si>
  <si>
    <t>Jig, Tools</t>
  </si>
  <si>
    <t>No.</t>
  </si>
  <si>
    <t>Product</t>
  </si>
  <si>
    <t>Char.</t>
  </si>
  <si>
    <t>Product / Process</t>
  </si>
  <si>
    <t>Sample</t>
  </si>
  <si>
    <t>Control Method</t>
  </si>
  <si>
    <t>Number</t>
  </si>
  <si>
    <t>Description</t>
  </si>
  <si>
    <t>for Mfg.</t>
  </si>
  <si>
    <t>Class</t>
  </si>
  <si>
    <t>Specification / Tolerance</t>
  </si>
  <si>
    <t>Technique</t>
  </si>
  <si>
    <t>Size</t>
  </si>
  <si>
    <t>Frequency</t>
  </si>
  <si>
    <t>Cell Number</t>
  </si>
  <si>
    <t>1 - 14</t>
  </si>
  <si>
    <t>Header information</t>
  </si>
  <si>
    <t>Complete all required information on the Master Control Plan form that is hi-lited in light blue</t>
  </si>
  <si>
    <t>Prototype</t>
  </si>
  <si>
    <t>Indicate the appropriate category
Prototype - A description of the dimensional measurements, material and performance tests occurring during Prototype build.</t>
  </si>
  <si>
    <t>Pre-Launch</t>
  </si>
  <si>
    <t>Indicate the appropriate category
Pre-launch - A description of the dimensional measurements, material and performance tests that will occur after Prototype and before normal Production.</t>
  </si>
  <si>
    <t>1C</t>
  </si>
  <si>
    <t>Production</t>
  </si>
  <si>
    <t>Indicate the appropriate category
Production - A comprehensive documentation of product/process characteristics, process controls, testes, and measurement systems occurring during normal production.</t>
  </si>
  <si>
    <t>Enter the control plan document number used for tracking, if applicable.</t>
  </si>
  <si>
    <t>Enter the number of the system, subsystem or component being controlled. When applicable enter the latest engineering change level and or/issue date from the drawing specification</t>
  </si>
  <si>
    <t>Enter the name and description of the product/process being controlled.</t>
  </si>
  <si>
    <t>Enter the name of the company and the appropriate division/plant/department preparing the control plan.</t>
  </si>
  <si>
    <t>Enter the identification number as requested by the procuring organization.</t>
  </si>
  <si>
    <t>Enter the name and telephone number of the primary contact responsible for the control plan.</t>
  </si>
  <si>
    <t>Enter the name(s) and telephone number(s) of the of the individual(s) responsible for preparing the Control Plan to the latest revision.  It is recommended that all of the team members' names, phone numbers, and locations be included on an attached distribution list.</t>
  </si>
  <si>
    <t>Supplier / Plant Approval /Date (If Required)</t>
  </si>
  <si>
    <t>Obtain the responsible manufacturing plant approval (if required).</t>
  </si>
  <si>
    <t>Enter the date that the original control plan was compiled.</t>
  </si>
  <si>
    <t>Date of Latest Revision - ref. electronic rev. history</t>
  </si>
  <si>
    <t>Enter the date of the latest Control Plan updates.  Revision history will be located in the Revision History Work book for each Control Plan.</t>
  </si>
  <si>
    <t>Obtain the responsible engineering approval (if required)</t>
  </si>
  <si>
    <t>Obtain the responsible supplier quality representative approval (if required).</t>
  </si>
  <si>
    <t>Obtain any other agreed upon approval (if required)</t>
  </si>
  <si>
    <t>Part / Process Number</t>
  </si>
  <si>
    <t>This item number is usually referenced from the Process Flow Chart. If multiple part numbers exist (assembly), list the individual part numbers and their processes accordingly.</t>
  </si>
  <si>
    <t>Process Name / Operation Description</t>
  </si>
  <si>
    <t>All steps in the manufacturing of a system, subsystem, or component are described in a process flow diagram that best describes the activity being addressed.</t>
  </si>
  <si>
    <t>Machine, Device, Jig, Tools for Mfg.</t>
  </si>
  <si>
    <t>For each operation that is described, identify the processing equipment, e.g., machine, device, jig, or other tools for manufacturing, as appropriate.</t>
  </si>
  <si>
    <t>CHARACTERISTICS</t>
  </si>
  <si>
    <t>A distinguishing feature, dimension or property of a process or its output (product) on which variable or attribute data can be collected. Use visual aids where applicable.</t>
  </si>
  <si>
    <t>Characteristics No.</t>
  </si>
  <si>
    <t>Enter a cross reference number from all applicable documents such as, but not limited to, process flow diagram, numbered blue print, FMEAs, and sketches (computer generated or otherwise) if required.</t>
  </si>
  <si>
    <t>Characteristics Product</t>
  </si>
  <si>
    <t xml:space="preserve">Product Characteristics are the features or properties of a part, component or assembly that are described on drawings or other primary engineering information. The Core Team should identify the Special Product Characteristics from all sources. </t>
  </si>
  <si>
    <t>Characteristics Process.</t>
  </si>
  <si>
    <t>Process Characteristics are the process variables (input variables) that have a cause and effect relationship with the identified Product Characteristic.  The Process Characteristic can only be measured at the time it occurs.</t>
  </si>
  <si>
    <t>Special Char. Class</t>
  </si>
  <si>
    <t>Use the appropriate classification as required by the Customer, to identify the type of special characteristic or this field can be left blank for other undesignated characteristics.  Customers may use unique symbols to identify important characteristics</t>
  </si>
  <si>
    <t>METHODS</t>
  </si>
  <si>
    <t>A systematic plan for using procedures and other tools to control a process.</t>
  </si>
  <si>
    <t>Product / Process Specification / Tolerance</t>
  </si>
  <si>
    <t>Specifications/tolerance may be obtained from various engineering documents, such as, but not limited to , drawings, design reviews, material standard, computer aided design data, manufacturing, and/or assembly requirements.</t>
  </si>
  <si>
    <t>Measurement Technique</t>
  </si>
  <si>
    <t>This column identifies the measurement system being used.  This could include gages, fixtures, tools, and/or test equipment required to measure the part/process/manufacturing equipment.</t>
  </si>
  <si>
    <t>Sample Size / Sample Frequency</t>
  </si>
  <si>
    <t>When sampling is required list the corresponding sample size and frequency.</t>
  </si>
  <si>
    <t xml:space="preserve">This column contains a brief description of how the operation will be controlled, including procedure numbers where applicable.  The control method utilized should be based on effective analysis of the process. </t>
  </si>
  <si>
    <r>
      <t xml:space="preserve">The reaction plan specifies the corrective actions necessary to avoid producing nonconforming products or operating out of control.  The actions should normally be the responsibility of the </t>
    </r>
    <r>
      <rPr>
        <u/>
        <sz val="10"/>
        <rFont val="Arial"/>
        <family val="2"/>
      </rPr>
      <t>people closest to the process</t>
    </r>
    <r>
      <rPr>
        <sz val="10"/>
        <rFont val="Arial"/>
        <family val="2"/>
      </rPr>
      <t>, the operator, jobsetter, or supervisor.</t>
    </r>
  </si>
  <si>
    <t>Proto-Type</t>
  </si>
  <si>
    <r>
      <t xml:space="preserve">Date of Latest Revision </t>
    </r>
    <r>
      <rPr>
        <b/>
        <sz val="9"/>
        <rFont val="Arial"/>
        <family val="2"/>
      </rPr>
      <t>- ref. electronic rev. history</t>
    </r>
  </si>
  <si>
    <t>M/DD/YY</t>
  </si>
  <si>
    <t>Freq.</t>
  </si>
  <si>
    <t xml:space="preserve">BAE A3
</t>
  </si>
  <si>
    <r>
      <rPr>
        <b/>
        <sz val="26"/>
        <rFont val="Arial"/>
        <family val="2"/>
      </rPr>
      <t xml:space="preserve"> A3 Template</t>
    </r>
    <r>
      <rPr>
        <sz val="26"/>
        <rFont val="Arial"/>
        <family val="2"/>
      </rPr>
      <t xml:space="preserve">
</t>
    </r>
  </si>
  <si>
    <t xml:space="preserve">Process or Part number
</t>
  </si>
  <si>
    <t xml:space="preserve">Impact on Business
</t>
  </si>
  <si>
    <t xml:space="preserve">Start Date:  </t>
  </si>
  <si>
    <t>Project Leader:</t>
  </si>
  <si>
    <t xml:space="preserve">Target Date: </t>
  </si>
  <si>
    <t xml:space="preserve">Project Updated: </t>
  </si>
  <si>
    <t xml:space="preserve">Next Review: </t>
  </si>
  <si>
    <t>`</t>
  </si>
  <si>
    <t>Team</t>
  </si>
  <si>
    <t>Implementation Plan</t>
  </si>
  <si>
    <t>Champion:</t>
  </si>
  <si>
    <t xml:space="preserve">Task </t>
  </si>
  <si>
    <t>Who</t>
  </si>
  <si>
    <t>Days to  Target</t>
  </si>
  <si>
    <t>Mentor</t>
  </si>
  <si>
    <t>Member</t>
  </si>
  <si>
    <t>Problem Statement</t>
  </si>
  <si>
    <t>Current State and Scope</t>
  </si>
  <si>
    <t>Graphical Analysis Tools</t>
  </si>
  <si>
    <t>Future State</t>
  </si>
  <si>
    <t>Project Metrics</t>
  </si>
  <si>
    <t>Target</t>
  </si>
  <si>
    <t xml:space="preserve">Current </t>
  </si>
  <si>
    <t>Immediate Needs, Barriers, Issues</t>
  </si>
  <si>
    <t>A3 is a structured problem solving and continuous improvement approach, first employed at Toyota and typically used by lean manufacturing practitioners.[1] It provides a simple and strict approach systematically leading towards problem solving over structured approaches.</t>
  </si>
  <si>
    <t>A3 leads towards problem solving over the structure, placed on an ISO - ISO A3 single sheet paper. This is where the process got its name. A3 is also known as SPS, which stands for "Systematic Problem Solving". The process is based on the principles of Deming's PDCA (Plan-Do-Check-Act).</t>
  </si>
  <si>
    <t>PROCESS FLOW DIAGRAM</t>
  </si>
  <si>
    <t xml:space="preserve">Process Flow Diagrams is to document and clarify all the steps required in the manufacturing of a part.  </t>
  </si>
  <si>
    <t>Process flows must include the entire manufacturing process, receiving through shipping.</t>
  </si>
  <si>
    <t xml:space="preserve">EXAMPLE: </t>
  </si>
  <si>
    <t>GAUGE R&amp;R TEMPLATE</t>
  </si>
  <si>
    <t>Hold Cursor Here for Directions</t>
  </si>
  <si>
    <t>Part Number:</t>
  </si>
  <si>
    <t>Comments:</t>
  </si>
  <si>
    <t>Part Revision:</t>
  </si>
  <si>
    <t>Part Description:</t>
  </si>
  <si>
    <t>Nominal=</t>
  </si>
  <si>
    <t>Date Completed:</t>
  </si>
  <si>
    <t>+ TOL=</t>
  </si>
  <si>
    <t>Gage Name:</t>
  </si>
  <si>
    <t>-TOL =</t>
  </si>
  <si>
    <t>Gage Number:</t>
  </si>
  <si>
    <t>Cal Date:</t>
  </si>
  <si>
    <t>Measurements</t>
  </si>
  <si>
    <t>OPER1</t>
  </si>
  <si>
    <t>OPER2</t>
  </si>
  <si>
    <t>OPER3</t>
  </si>
  <si>
    <t>OPER4</t>
  </si>
  <si>
    <t>OPER5</t>
  </si>
  <si>
    <t>Part</t>
  </si>
  <si>
    <t>trial 1</t>
  </si>
  <si>
    <t>trial 2</t>
  </si>
  <si>
    <t>Range</t>
  </si>
  <si>
    <t>X-bar</t>
  </si>
  <si>
    <t># persons</t>
  </si>
  <si>
    <t>R-bar</t>
  </si>
  <si>
    <t># parts (n)</t>
  </si>
  <si>
    <t>MaxR</t>
  </si>
  <si>
    <t># trial (m)</t>
  </si>
  <si>
    <t>LSL</t>
  </si>
  <si>
    <t>USL</t>
  </si>
  <si>
    <t>Max X-bar</t>
  </si>
  <si>
    <t>R-double bar =</t>
  </si>
  <si>
    <t>a</t>
  </si>
  <si>
    <t>Total Tolerance</t>
  </si>
  <si>
    <t>Min X-bar</t>
  </si>
  <si>
    <r>
      <t>UCL</t>
    </r>
    <r>
      <rPr>
        <vertAlign val="subscript"/>
        <sz val="10"/>
        <rFont val="Arial"/>
        <family val="2"/>
      </rPr>
      <t xml:space="preserve">R  </t>
    </r>
    <r>
      <rPr>
        <sz val="10"/>
        <rFont val="Arial"/>
        <family val="2"/>
      </rPr>
      <t>= R-double bar x D4</t>
    </r>
  </si>
  <si>
    <t>b</t>
  </si>
  <si>
    <t>X-bar diff</t>
  </si>
  <si>
    <r>
      <t>UCL</t>
    </r>
    <r>
      <rPr>
        <b/>
        <vertAlign val="subscript"/>
        <sz val="10"/>
        <rFont val="Arial"/>
        <family val="2"/>
      </rPr>
      <t>R</t>
    </r>
    <r>
      <rPr>
        <b/>
        <sz val="10"/>
        <rFont val="Arial"/>
        <family val="2"/>
      </rPr>
      <t xml:space="preserve">  =</t>
    </r>
  </si>
  <si>
    <t xml:space="preserve">D4 = </t>
  </si>
  <si>
    <t>If R values in study are greater</t>
  </si>
  <si>
    <r>
      <t>than UCL</t>
    </r>
    <r>
      <rPr>
        <vertAlign val="subscript"/>
        <sz val="10"/>
        <rFont val="Arial"/>
        <family val="2"/>
      </rPr>
      <t>R</t>
    </r>
    <r>
      <rPr>
        <sz val="8"/>
        <rFont val="Arial"/>
        <family val="2"/>
      </rPr>
      <t>, these are statistical</t>
    </r>
  </si>
  <si>
    <t>outlier and need evaluation</t>
  </si>
  <si>
    <t>Repeatability</t>
  </si>
  <si>
    <t>Reproductibility</t>
  </si>
  <si>
    <t>GAGE R&amp;R</t>
  </si>
  <si>
    <r>
      <t>EV=(R-double bar) x</t>
    </r>
    <r>
      <rPr>
        <sz val="10"/>
        <rFont val="Arial"/>
        <family val="2"/>
      </rPr>
      <t xml:space="preserve"> a</t>
    </r>
  </si>
  <si>
    <r>
      <t>Av=(X-bar diff x</t>
    </r>
    <r>
      <rPr>
        <sz val="10"/>
        <rFont val="Arial"/>
        <family val="2"/>
      </rPr>
      <t xml:space="preserve"> b</t>
    </r>
    <r>
      <rPr>
        <sz val="8"/>
        <rFont val="Arial"/>
        <family val="2"/>
      </rPr>
      <t>)</t>
    </r>
    <r>
      <rPr>
        <vertAlign val="superscript"/>
        <sz val="10"/>
        <rFont val="Arial"/>
        <family val="2"/>
      </rPr>
      <t>2</t>
    </r>
    <r>
      <rPr>
        <sz val="8"/>
        <rFont val="Arial"/>
        <family val="2"/>
      </rPr>
      <t>-(EV)</t>
    </r>
    <r>
      <rPr>
        <vertAlign val="superscript"/>
        <sz val="10"/>
        <rFont val="Arial"/>
        <family val="2"/>
      </rPr>
      <t>2</t>
    </r>
    <r>
      <rPr>
        <sz val="8"/>
        <rFont val="Arial"/>
        <family val="2"/>
      </rPr>
      <t>/n/m)</t>
    </r>
    <r>
      <rPr>
        <vertAlign val="superscript"/>
        <sz val="10"/>
        <rFont val="Arial"/>
        <family val="2"/>
      </rPr>
      <t>1/2</t>
    </r>
  </si>
  <si>
    <r>
      <t>R&amp;R = (EV</t>
    </r>
    <r>
      <rPr>
        <vertAlign val="superscript"/>
        <sz val="10"/>
        <rFont val="Arial"/>
        <family val="2"/>
      </rPr>
      <t>2</t>
    </r>
    <r>
      <rPr>
        <sz val="8"/>
        <rFont val="Arial"/>
        <family val="2"/>
      </rPr>
      <t>+AV</t>
    </r>
    <r>
      <rPr>
        <vertAlign val="superscript"/>
        <sz val="10"/>
        <rFont val="Arial"/>
        <family val="2"/>
      </rPr>
      <t>2</t>
    </r>
    <r>
      <rPr>
        <sz val="8"/>
        <rFont val="Arial"/>
        <family val="2"/>
      </rPr>
      <t>)</t>
    </r>
    <r>
      <rPr>
        <vertAlign val="superscript"/>
        <sz val="10"/>
        <rFont val="Arial"/>
        <family val="2"/>
      </rPr>
      <t>1/2</t>
    </r>
  </si>
  <si>
    <t>EV=</t>
  </si>
  <si>
    <t>AV =</t>
  </si>
  <si>
    <t>R&amp;R =</t>
  </si>
  <si>
    <t>%EV = 100(EV/tolerance)</t>
  </si>
  <si>
    <t>%AV = 100(AV/tolerance)</t>
  </si>
  <si>
    <t>%R&amp;R = 100(R&amp;R/tolerance)</t>
  </si>
  <si>
    <t>%EV =</t>
  </si>
  <si>
    <t>%AV =</t>
  </si>
  <si>
    <t>%R&amp;R =</t>
  </si>
  <si>
    <t xml:space="preserve">TABLES </t>
  </si>
  <si>
    <t>The table is valid if :</t>
  </si>
  <si>
    <t># operator x # trials &gt;= 16</t>
  </si>
  <si>
    <t>D4</t>
  </si>
  <si>
    <t xml:space="preserve"># trial </t>
  </si>
  <si>
    <t># oper</t>
  </si>
  <si>
    <t>Process Capability Study Worksheet</t>
  </si>
  <si>
    <t>Supplier Name:</t>
  </si>
  <si>
    <t>Date</t>
  </si>
  <si>
    <t>Drawing Number:</t>
  </si>
  <si>
    <t>Supplier Address:</t>
  </si>
  <si>
    <t>Drawing Rev.:</t>
  </si>
  <si>
    <t>Supplier Contact</t>
  </si>
  <si>
    <t>Rev. Date:</t>
  </si>
  <si>
    <t>Drawing Location:</t>
  </si>
  <si>
    <t>Part Feature:</t>
  </si>
  <si>
    <t xml:space="preserve"> Summary</t>
  </si>
  <si>
    <t>Process Data</t>
  </si>
  <si>
    <t>Potential Capability</t>
  </si>
  <si>
    <t>Subgroup</t>
  </si>
  <si>
    <t>Test Value</t>
  </si>
  <si>
    <t>LSL=</t>
  </si>
  <si>
    <t>Cp=</t>
  </si>
  <si>
    <t>USL=</t>
  </si>
  <si>
    <t>CpkL=</t>
  </si>
  <si>
    <t>Mean=</t>
  </si>
  <si>
    <t>CpkU=</t>
  </si>
  <si>
    <t>StDev</t>
  </si>
  <si>
    <t>Cpk=</t>
  </si>
  <si>
    <t>UCLX=</t>
  </si>
  <si>
    <t>%Cr=</t>
  </si>
  <si>
    <t>LCLX=</t>
  </si>
  <si>
    <t>Max=</t>
  </si>
  <si>
    <t>UCLR=</t>
  </si>
  <si>
    <t>Min=</t>
  </si>
  <si>
    <t>Spec</t>
  </si>
  <si>
    <t>Average</t>
  </si>
  <si>
    <t>UCLX</t>
  </si>
  <si>
    <t>LCLX</t>
  </si>
  <si>
    <t>Mean</t>
  </si>
  <si>
    <t>UCLR</t>
  </si>
  <si>
    <t>XmR</t>
  </si>
  <si>
    <t>Range Average</t>
  </si>
  <si>
    <t>Box &amp; Whisker Plot</t>
  </si>
  <si>
    <t>Multi-Vari Analysis</t>
  </si>
  <si>
    <t>Correlation</t>
  </si>
  <si>
    <t>Regression</t>
  </si>
  <si>
    <t>Control Chart</t>
  </si>
  <si>
    <t>ANOVA</t>
  </si>
  <si>
    <t>MSA "Measure Systems Analysis"</t>
  </si>
  <si>
    <t>Fault Tree Analysis</t>
  </si>
  <si>
    <t>Design Review</t>
  </si>
  <si>
    <t>Control Plan</t>
  </si>
  <si>
    <t>DFMEA</t>
  </si>
  <si>
    <t>Peer Review</t>
  </si>
  <si>
    <t>Scatter Plot</t>
  </si>
  <si>
    <t>Yokoten</t>
  </si>
  <si>
    <t>Histogram</t>
  </si>
  <si>
    <t>Probable Causes</t>
  </si>
  <si>
    <t>Through pre-production programs, quantitatively confirm that the selected corrective action will resolve the problem for the customer.</t>
  </si>
  <si>
    <t>Specify the problem by identifying in quantifiable terms the WHO, WHAT, WHERE, WHEN WHY, HOW &amp; HOW MANY for the problem.</t>
  </si>
  <si>
    <t>Select and establish a  team of people with product/process knowledge.</t>
  </si>
  <si>
    <t>D1. CREATE A TEAM</t>
  </si>
  <si>
    <t>Japanese term (also known as "mistake proofing") is a method to reduce possible defects by aligning the process with techniques that reduce / eliminate probability of defects.</t>
  </si>
  <si>
    <t>Poka Yoke</t>
  </si>
  <si>
    <t>The control chart is a graph used to study how a process changes over time. Data are plotted in time order. A control chart always has a central line for the average, an upper line for the upper control limit, and a lower line for the lower control limit. These lines are determined from historical data.</t>
  </si>
  <si>
    <t>A Japanese term that can be roughly translated as “across everywhere” or "Read Across".  In the Japanese lean system, it is used to mean “best practice sharing.”</t>
  </si>
  <si>
    <t>To be used as a living document; the control plan lists all the steps in the process as well as their description and the controls associated to each step in order to reduce defects or potential defects (to be used in accordance with the PFMEA and Process Flow Chart as a group of aligned living documents).</t>
  </si>
  <si>
    <t>PFMEA</t>
  </si>
  <si>
    <t>TOOL DEFINITION / WHEN TO USE</t>
  </si>
  <si>
    <t>TOOLBOX</t>
  </si>
  <si>
    <t>A statistical tool that uses a Correlation coefficients to measure the strength of association between two variables. The most common correlation coefficient, called the Pearson product-moment correlation coefficient, measures the strength of the linear association between variables</t>
  </si>
  <si>
    <t>A graphic way to display the median, quartiles, and extremes of a data set on a number line to show the distribution of the data.</t>
  </si>
  <si>
    <t>A multi-vari chart is a graphical representation of the relationships between factors and a response. Use a multi-vari chart to present analysis of variance data in a graphical form especially in the preliminary stages of data analysis to view data, possible relationships, and root causes for variation.</t>
  </si>
  <si>
    <t>Statistical Analysis used to determine the strength of the relationship between one dependent variable (usually denoted by Y) and a series of other changing variables (known as independent variables).</t>
  </si>
  <si>
    <t>An ANOVA (Analysis Of Variance) test is a way to find out if survey or experiment results are significant. In other words, they help you to figure out if you need to reject the null hypothesis or accept the alternate hypothesis.  There are two types of ANOVA (One-Way and Two-Way Analysis); One-way or two-way refers to the number of independent variables (IVs) in your Analysis of Variance test. One-way has one independent variable (with 2 levels) and two-way has two independent variables (can have multiple levels). For example, a one-way Analysis of Variance could have one IV (brand of cereal) and a two-way Analysis of Variance has two IVs (brand of cereal, calories).</t>
  </si>
  <si>
    <t>Also known as FTA; the main purpose of the fault tree analysis is to help identify potential causes of system failures before the failures actually occur. It can also be used to evaluate the probability of the top event using analytical or statistical methods. These calculations involve system quantitative reliability and maintainability information, such as failure probability, failure rate and repair rate.</t>
  </si>
  <si>
    <t>A Pareto Chart can be used to plot all the data and see how it accumulates into groups of likely items; usually used to identify the "vital few" that are most common and recurrent in order to determine patterns or areas of focus.</t>
  </si>
  <si>
    <t>Pareto Chart</t>
  </si>
  <si>
    <t>A Scatter Plot is a graph that can be used in order to plot all the data points collected (usually numerical / quantitative data) and identify possible correlation.</t>
  </si>
  <si>
    <t>A Histogram is used to display of statistical information that uses rectangles to show the frequency of data items in successive numerical intervals of equal size.</t>
  </si>
  <si>
    <t>Use this form to list all the possible causes as well as the experimentation or action taken to prove them.</t>
  </si>
  <si>
    <t>Hypothesis Testing</t>
  </si>
  <si>
    <t>(also known as Ishikawa / Fishbone Diagram) is a tool used to simplify the data gathering process and identify probable causes of the problem based on 5 areas of focus (the 5 Focus Areas are also known as the 5M: Man, Materials, Mother Nature, Methods &amp; Machine).</t>
  </si>
  <si>
    <t>Cause &amp; Effect Diagram</t>
  </si>
  <si>
    <t>Can be used in conjunction with the Cause &amp; Effect Diagram or by itself; this diagram assigns a level of contribution to each factor listed as a potential cause.</t>
  </si>
  <si>
    <t>Process Capability Studies are used to statistically determine if the process identified can operate within the specified parameters.</t>
  </si>
  <si>
    <t xml:space="preserve">A Process Flow Diagram  lists all the process steps in order of sequence, in order to gather data and establish relationships or potential causes.
</t>
  </si>
  <si>
    <t>Process Flow Diagram</t>
  </si>
  <si>
    <t>A statistical tool that uses a Correlation coefficients to measure the strength of association between two variables. The most common correlation coefficient, called the Pearson product-moment correlation coefficient, measures the strength of the linear association between variables.</t>
  </si>
  <si>
    <t>TOOLS TO USE
(Click to Use)</t>
  </si>
  <si>
    <t>TOOLS TO USE
(Click to Open/Close)</t>
  </si>
  <si>
    <t>D1  TEAM MEMBER NAMES/TITLES:</t>
  </si>
  <si>
    <t>Target Date:</t>
  </si>
  <si>
    <t>D5  CHOOSE AND VERIFY PERMANENT CORRECTIVE ACTION(S) (PCA):</t>
  </si>
  <si>
    <t>HOW DID YOU VERIFY THE EFFECTIVENESS OF THE PCA?:</t>
  </si>
  <si>
    <t>D6  IMPLEMENT AND VALIDATE PERMANENT CORRECTIVE ACTION(S) (PCA):</t>
  </si>
  <si>
    <t>HOW WILL YOU  VALIDATE THE PCA?</t>
  </si>
  <si>
    <t>Supplier/Program ID:</t>
  </si>
  <si>
    <t>Program/Supplier Name:</t>
  </si>
  <si>
    <t>Name</t>
  </si>
  <si>
    <t>Company</t>
  </si>
  <si>
    <t>Position</t>
  </si>
  <si>
    <t>Contact Number</t>
  </si>
  <si>
    <t>D2  PROBLEM STATEMENT/DESCRIPTION</t>
  </si>
  <si>
    <t>Date Opened:</t>
  </si>
  <si>
    <t>Due Date</t>
  </si>
  <si>
    <t>Closed Date</t>
  </si>
  <si>
    <t xml:space="preserve">D7  SYSTEM PREVENTION ACTIONS TO PREVENT RECURRENCE:   </t>
  </si>
  <si>
    <r>
      <t xml:space="preserve">D8  TEAM AND INDIVIDUAL RECOGNITION:  </t>
    </r>
    <r>
      <rPr>
        <sz val="11"/>
        <color theme="0"/>
        <rFont val="Tahoma"/>
        <family val="2"/>
      </rPr>
      <t>Recognize the collective efforts of the team.</t>
    </r>
  </si>
  <si>
    <t>Reported By</t>
  </si>
  <si>
    <t>Closed By</t>
  </si>
  <si>
    <t>Verified By</t>
  </si>
  <si>
    <t>Date Closed</t>
  </si>
  <si>
    <t>8D Details</t>
  </si>
  <si>
    <t>Responsibility</t>
  </si>
  <si>
    <t>Problem Title:</t>
  </si>
  <si>
    <t>Escape Root Cause</t>
  </si>
  <si>
    <t>Occurrence Root Cause</t>
  </si>
  <si>
    <t xml:space="preserve">D3  CHOOSE AND VERIFY CONTAINMENT ACTION(S) </t>
  </si>
  <si>
    <t>Containment Action(s) Taken at Supplier Location</t>
  </si>
  <si>
    <t>1st Containment Batch Shipping Details</t>
  </si>
  <si>
    <t>Testing of Hypothesis</t>
  </si>
  <si>
    <t>Documents Updated</t>
  </si>
  <si>
    <t>YES</t>
  </si>
  <si>
    <t>NO</t>
  </si>
  <si>
    <t>Requirement</t>
  </si>
  <si>
    <t>Red</t>
  </si>
  <si>
    <t>Blue</t>
  </si>
  <si>
    <t>Bronze</t>
  </si>
  <si>
    <t>Silver</t>
  </si>
  <si>
    <t>Gold</t>
  </si>
  <si>
    <t>Sum</t>
  </si>
  <si>
    <t>Location</t>
  </si>
  <si>
    <t>Affected</t>
  </si>
  <si>
    <t>Sorted</t>
  </si>
  <si>
    <t>NG</t>
  </si>
  <si>
    <t>Incoming inspection</t>
  </si>
  <si>
    <t>Internal Inventory</t>
  </si>
  <si>
    <t>Manufacturing process</t>
  </si>
  <si>
    <t>Finished Goods</t>
  </si>
  <si>
    <t>Customer stock</t>
  </si>
  <si>
    <t>Customer side of line</t>
  </si>
  <si>
    <t>Customer Shipping</t>
  </si>
  <si>
    <t>Overall</t>
  </si>
  <si>
    <t>Select</t>
  </si>
  <si>
    <t>Notes / Comments</t>
  </si>
  <si>
    <t>Date Verified</t>
  </si>
  <si>
    <t>Containment Identification Mark</t>
  </si>
  <si>
    <t>Supplier In Process</t>
  </si>
  <si>
    <t>Supplier Finished Goods</t>
  </si>
  <si>
    <t>Supplier In Transit</t>
  </si>
  <si>
    <t>x</t>
  </si>
  <si>
    <t>r</t>
  </si>
  <si>
    <t>e</t>
  </si>
  <si>
    <t>re</t>
  </si>
  <si>
    <t>ee</t>
  </si>
  <si>
    <t>t</t>
  </si>
  <si>
    <t>te</t>
  </si>
  <si>
    <t>cb</t>
  </si>
  <si>
    <t>cbe</t>
  </si>
  <si>
    <t>cs</t>
  </si>
  <si>
    <t>cse</t>
  </si>
  <si>
    <t>d2</t>
  </si>
  <si>
    <t>dh</t>
  </si>
  <si>
    <t>D1</t>
  </si>
  <si>
    <t>p1</t>
  </si>
  <si>
    <t>d32</t>
  </si>
  <si>
    <t>d34</t>
  </si>
  <si>
    <t>d35</t>
  </si>
  <si>
    <t>d36</t>
  </si>
  <si>
    <t>d37</t>
  </si>
  <si>
    <t>d38</t>
  </si>
  <si>
    <t>d39</t>
  </si>
  <si>
    <t>D3</t>
  </si>
  <si>
    <t>D3h</t>
  </si>
  <si>
    <t>D3h1</t>
  </si>
  <si>
    <t>D3h2</t>
  </si>
  <si>
    <t>D313</t>
  </si>
  <si>
    <t>d310</t>
  </si>
  <si>
    <t>d311</t>
  </si>
  <si>
    <t>d312</t>
  </si>
  <si>
    <t>rc</t>
  </si>
  <si>
    <t>ec</t>
  </si>
  <si>
    <t>d5</t>
  </si>
  <si>
    <t>d5v</t>
  </si>
  <si>
    <t>d6</t>
  </si>
  <si>
    <t>d6v</t>
  </si>
  <si>
    <t>d7p</t>
  </si>
  <si>
    <t>d81</t>
  </si>
  <si>
    <t>d82</t>
  </si>
  <si>
    <t>i1</t>
  </si>
  <si>
    <t>i2</t>
  </si>
  <si>
    <t>i3</t>
  </si>
  <si>
    <t>i4</t>
  </si>
  <si>
    <t>l</t>
  </si>
  <si>
    <t xml:space="preserve">Macros are REQUIRED for this form to operate correctly
If you see the below ribbon at the top, please click "Enable Content"
</t>
  </si>
  <si>
    <t>If the above does not work you may need to enable Macros in the Trust Center using the following Steps. 
1.Click the File tab.
2. Click Options.
3. Click Trust Center, and then click Trust Center Settings.
4. In the Trust Center, click Macro Settings.
5. Select "Enable all macros"
6. Click OK</t>
  </si>
  <si>
    <t>Template Usage Instructions</t>
  </si>
  <si>
    <t>DEFINE THE PROBLEM</t>
  </si>
  <si>
    <t>Define problem here</t>
  </si>
  <si>
    <t>WHY IS THIS 
A PROBLEM?</t>
  </si>
  <si>
    <t>PRIMARY CAUSE</t>
  </si>
  <si>
    <t>Why is it happening?</t>
  </si>
  <si>
    <t>It is happening because</t>
  </si>
  <si>
    <t>Why is that?</t>
  </si>
  <si>
    <t>ROOT CAUSE</t>
  </si>
  <si>
    <t>NOTE: If the final "Why" has no controllable solution, return to the previous "Why."</t>
  </si>
  <si>
    <t>CORRECTIVE ACTION TO TAKE</t>
  </si>
  <si>
    <t>CORRECTIVE ACTION</t>
  </si>
  <si>
    <t>PARTY RESPONSIBLE</t>
  </si>
  <si>
    <t>Describe action here</t>
  </si>
  <si>
    <t>DATE ACTION TO BEGIN</t>
  </si>
  <si>
    <t>DATE TO COMPLETE</t>
  </si>
  <si>
    <t>5 WHY Template</t>
  </si>
  <si>
    <t>Problem Analysis</t>
  </si>
  <si>
    <t>Describe Problem</t>
  </si>
  <si>
    <t>Identify Possible Causes</t>
  </si>
  <si>
    <t>Evaluate Possible Causes</t>
  </si>
  <si>
    <t>State the Problem (one object, one deviation)</t>
  </si>
  <si>
    <t>Use Knowledge and Experience…OR</t>
  </si>
  <si>
    <t>Record Possible  Causes</t>
  </si>
  <si>
    <t>Test Possible Causes</t>
  </si>
  <si>
    <t>Determine Most Probable Cause</t>
  </si>
  <si>
    <t xml:space="preserve">What object (or group of objects) has the deviation?   </t>
  </si>
  <si>
    <t>What deviation does it have?</t>
  </si>
  <si>
    <t>What pairs in the Problem Specification are surprising? What causes do they suggest?</t>
  </si>
  <si>
    <t>For each IS/IS NOT pair, answer the following question:</t>
  </si>
  <si>
    <t xml:space="preserve">What do we see, hear, feel, taste, smell, or measure that tells us there is a deviation?      </t>
  </si>
  <si>
    <t>What data tells us that a deviation exists?</t>
  </si>
  <si>
    <t>What else could have caused this deviation?        What would experts say?        What was our initial hunch?</t>
  </si>
  <si>
    <t>If (Possible Cause) is the  cause of (Problem Statement), then how does it explain both the IS and the IS NOT information?</t>
  </si>
  <si>
    <t>Which of these causes makes the mose sense?</t>
  </si>
  <si>
    <t>Use Distinctions and Changes</t>
  </si>
  <si>
    <t xml:space="preserve">(Y) YES, explains because… </t>
  </si>
  <si>
    <t>Look for Distinctions</t>
  </si>
  <si>
    <t>Look for Changes</t>
  </si>
  <si>
    <t xml:space="preserve">        How could this…
                    Change
                    Change plus distinction
                    Change plus change
                    Distinction
              …cause this deviation?</t>
  </si>
  <si>
    <t>(N) NO, does not explain because...     (A) Explains ONLY IF (assumption)…</t>
  </si>
  <si>
    <t>Most probable cause (MPC) has:</t>
  </si>
  <si>
    <t>What is different, odd, unusual, special, or unique about each IS compared to its IS NOT?</t>
  </si>
  <si>
    <t>What changed in, on, around, or about each distinction? When did the change occur?  Record date and time.</t>
  </si>
  <si>
    <t>Record supporting data             List all assumptions</t>
  </si>
  <si>
    <t xml:space="preserve">      Assumptions that make the most sense in this situation</t>
  </si>
  <si>
    <t>Specify the Problem</t>
  </si>
  <si>
    <t xml:space="preserve">      What else is different..?</t>
  </si>
  <si>
    <t>What else has changed…?</t>
  </si>
  <si>
    <t>Possible Cause</t>
  </si>
  <si>
    <t xml:space="preserve">      Most reasonable assumptions</t>
  </si>
  <si>
    <t>* Based on facts    *New information    *True only of the IS</t>
  </si>
  <si>
    <t>If no change, use NKC - No Known Change</t>
  </si>
  <si>
    <t>MPC  ↑</t>
  </si>
  <si>
    <t xml:space="preserve">     Overall simplest assumptions</t>
  </si>
  <si>
    <t>IS</t>
  </si>
  <si>
    <t>IS NOT</t>
  </si>
  <si>
    <t>Distinctions</t>
  </si>
  <si>
    <t>Changes</t>
  </si>
  <si>
    <t>Y, N, A</t>
  </si>
  <si>
    <t xml:space="preserve">      Fewest assumptions</t>
  </si>
  <si>
    <t xml:space="preserve">WHAT  </t>
  </si>
  <si>
    <t>Confirm True Cause</t>
  </si>
  <si>
    <t>What object</t>
  </si>
  <si>
    <t>Verify Assumptions, Observe, Experiment or Try a Fix and Monitor</t>
  </si>
  <si>
    <t>What deviation?</t>
  </si>
  <si>
    <t xml:space="preserve">     How can this cause be observed at work?</t>
  </si>
  <si>
    <t xml:space="preserve">   How can we demonstrate the cause-and-effect relationship?</t>
  </si>
  <si>
    <t xml:space="preserve">     When corrective action is taken, what results will indicate that we have identified the true cause?</t>
  </si>
  <si>
    <t xml:space="preserve">Where </t>
  </si>
  <si>
    <t>Use the safest, easiest, quickest, cheapest, surest way</t>
  </si>
  <si>
    <t>Where</t>
  </si>
  <si>
    <t>Confirmation</t>
  </si>
  <si>
    <t>geographically?</t>
  </si>
  <si>
    <t>√</t>
  </si>
  <si>
    <t>Use:</t>
  </si>
  <si>
    <t>Actions to Confirm</t>
  </si>
  <si>
    <t>Responsibility/Timing</t>
  </si>
  <si>
    <t>Verify Assumptions</t>
  </si>
  <si>
    <t>Where on the</t>
  </si>
  <si>
    <t>Observe</t>
  </si>
  <si>
    <t>object?</t>
  </si>
  <si>
    <t>Experiment</t>
  </si>
  <si>
    <t>Try a Fix and Monitor</t>
  </si>
  <si>
    <t xml:space="preserve">WHEN  </t>
  </si>
  <si>
    <t>When first?</t>
  </si>
  <si>
    <t>Think Beyond the Fix</t>
  </si>
  <si>
    <t>When since?</t>
  </si>
  <si>
    <t>Extend the Cause</t>
  </si>
  <si>
    <t>What other damage could this cause create?</t>
  </si>
  <si>
    <t>What is the pattern?</t>
  </si>
  <si>
    <t>When in the</t>
  </si>
  <si>
    <t>Where else could the cause create problems?</t>
  </si>
  <si>
    <t>life cycle?</t>
  </si>
  <si>
    <t>What caused the cause?</t>
  </si>
  <si>
    <t>EXTENT</t>
  </si>
  <si>
    <t>How many objectest</t>
  </si>
  <si>
    <t>What is the trend?</t>
  </si>
  <si>
    <t>Extend the Fix</t>
  </si>
  <si>
    <t>Record proposed fix:</t>
  </si>
  <si>
    <t>What is the size?</t>
  </si>
  <si>
    <t>What identical things need the same Fix?</t>
  </si>
  <si>
    <t>What problems could this Fix cause?</t>
  </si>
  <si>
    <t>How many</t>
  </si>
  <si>
    <t>deviations?</t>
  </si>
  <si>
    <t>5 WHY TEMPLATE</t>
  </si>
  <si>
    <t>NOTE:
CLICK ON THE COLORED BOXES TO SHOW/HIDE THE TOOLS IN THIS TOOLBOX.
TOOLS IN WHITE CELLS ARE NOT INCLUDED IN THIS SPREADSHEET.</t>
  </si>
  <si>
    <t>Action Items to Find Escape Root Cause</t>
  </si>
  <si>
    <r>
      <t>Occurrence Root Cause</t>
    </r>
    <r>
      <rPr>
        <b/>
        <sz val="8"/>
        <rFont val="Tahoma"/>
        <family val="2"/>
      </rPr>
      <t xml:space="preserve"> (How the issue was created)</t>
    </r>
  </si>
  <si>
    <t>Action Items to Find Occurrence Root Cause</t>
  </si>
  <si>
    <t>Notes</t>
  </si>
  <si>
    <t>IS / IS NOT</t>
  </si>
  <si>
    <t>Additional Instructions</t>
  </si>
  <si>
    <t xml:space="preserve">Five whys is an iterative interrogative technique used to explore the cause-and-effect relationships underlying a particular problem. The primary goal of the technique is to determine the root cause of a defect or problem by repeating the question "Why?". Each answer forms the basis of the next question. </t>
  </si>
  <si>
    <t>An "is/is not" comparative analysis can be a good tool for figuring out the root cause-or, what the problem is or is not about. This tool is useful when you need to: Understand plausible problem causes amid many possible causes Identify issues that are not related to the problem.</t>
  </si>
  <si>
    <t>High</t>
  </si>
  <si>
    <t>Contribution Rating Selection</t>
  </si>
  <si>
    <t>Select:</t>
  </si>
  <si>
    <t>Low</t>
  </si>
  <si>
    <t>Medium</t>
  </si>
  <si>
    <t>Low/Medium/High</t>
  </si>
  <si>
    <t>Medium/High</t>
  </si>
  <si>
    <r>
      <t xml:space="preserve">Escape Root Cause </t>
    </r>
    <r>
      <rPr>
        <b/>
        <sz val="8"/>
        <rFont val="Tahoma"/>
        <family val="2"/>
      </rPr>
      <t>(Why the issue was not detected)</t>
    </r>
  </si>
  <si>
    <t>Escape Root Cause (Why the issue was not detected)</t>
  </si>
  <si>
    <t>Occurrence Root Cause (How the issue was created)</t>
  </si>
  <si>
    <t>Environment</t>
  </si>
  <si>
    <t>AXCELIS QUALITY SYSTEMS - Problem Resolution Process</t>
  </si>
  <si>
    <t>Containment Action(s) Taken at Axcelis Processes</t>
  </si>
  <si>
    <t>SCAR/Case No:</t>
  </si>
  <si>
    <t>Yes</t>
  </si>
  <si>
    <t>SCAR REVIEW BOARD - PROBLEM RESOLUTION MATURITY LEVEL</t>
  </si>
  <si>
    <t xml:space="preserve">Effectiveness Achieved          </t>
  </si>
  <si>
    <t>Value-stream maps can be drawn for different points in time as a way to raise consciousness of opportunities for improvement (see illustrations below). A current-state map follows a product’s path from order to delivery to determine the current conditions. A futurestate map deploys the opportunities for improvement identified in the current-state map to achieve a higher level of performance at some future point.</t>
  </si>
  <si>
    <t>In some cases, it may be appropriate to draw an ideal-state map showing the opportunities for improvement by employing all known lean methods including right-sized tools and value-stream compression.</t>
  </si>
  <si>
    <t xml:space="preserve">Process Mapping for: </t>
  </si>
  <si>
    <t>Value Stream Mapping - VSM</t>
  </si>
  <si>
    <t>VSM Icons</t>
  </si>
  <si>
    <t>Process Flow Icons</t>
  </si>
  <si>
    <t>Case NO.</t>
  </si>
  <si>
    <t>Collect information relevant to the problem defined in order to identify root-cause and draw conclusions / baselines for improvement. The tools below are several of the many used to plot data after it is collected.  Provide details on containment activities at Axcelis' Processes and at the Supplier (if applicable)</t>
  </si>
  <si>
    <t xml:space="preserve">A Process Flow Diagram  lists all the process steps in order of sequence, in order to gather data and establish relationships or potential causes. 
</t>
  </si>
  <si>
    <t>ADDITIONAL TOOLS (NOT INCLUDED IN THIS PRP TEMPLATE)</t>
  </si>
  <si>
    <t>ADDITIONAL TOOLS (NOT INCLUDED IN THIS PRP TEMPLATE)
Many of these tools can be found in Minitab</t>
  </si>
  <si>
    <t>PLEASE BE ADVISED: Deleting Tabs or modifying worksheets may cause the built in Macros to no longer function. You may add as many Tabs to this Workbook as you would like without causing issues (like tabs for pictures, visual aids, control plans, FMEA, etc). The containment actions shall be implemented in 48 hours (2 workdays) and submission of the this report in 21 days. Contact your Supplier Quality Engineer for support and extension of the due date, as necessary. The following tabs and 8D SCAR is recommended to be used for all suppliers.</t>
  </si>
  <si>
    <t>ADDITIONAL TOOLS (NOT INCLUDED IN THIS PRP TEMPLATE)
Many of the tools listed below are available in Minitab</t>
  </si>
  <si>
    <t>CONTROL PLAN</t>
  </si>
  <si>
    <t>CONTROL PLAN INSTRUCTIONS</t>
  </si>
  <si>
    <t>SCAR Review Board</t>
  </si>
  <si>
    <t>8D SCAR Details</t>
  </si>
  <si>
    <r>
      <t>D4 IDENTIFY ROOT CAUSE(S) &amp; ESCAPES -</t>
    </r>
    <r>
      <rPr>
        <b/>
        <sz val="10"/>
        <rFont val="Tahoma"/>
        <family val="2"/>
      </rPr>
      <t xml:space="preserve"> </t>
    </r>
    <r>
      <rPr>
        <i/>
        <sz val="10"/>
        <rFont val="Tahoma"/>
        <family val="2"/>
      </rPr>
      <t>Identify all applicable causes that could explain why the problem occurred using the applicable tools needed.  Also identify why the problem was not noticed at the time.</t>
    </r>
  </si>
  <si>
    <r>
      <t xml:space="preserve">D8  TEAM AND INDIVIDUAL RECOGNITION:  </t>
    </r>
    <r>
      <rPr>
        <sz val="11"/>
        <rFont val="Tahoma"/>
        <family val="2"/>
      </rPr>
      <t>Recognize the collective efforts of the team.</t>
    </r>
  </si>
  <si>
    <t>Case Number</t>
  </si>
  <si>
    <t>Instructions: The process steps below are intended to provide guidelines to perform a formal SCAR (Supplier Corrective Action Report) Implementation utilizing the 8 Disciplines Methodology. Each process step in the 8D SCAR is highlighted in a color and listed in sequence in the first row below followed by a definition. The tools associated with each process step are listed and defined under each pertaining step. Each tool is color-coded to match the tab in this excel file where it is located. Not all tools have to be used in the 8D SCAR process in order to complete an 8D SCAR successfully; however, a minimum of one tool is recommended per process step in the 8D SCAR.</t>
  </si>
  <si>
    <t>AXCELIS QUALITY SYSTEMS - 8 Disciplines Problem Resolution Process Overview</t>
  </si>
  <si>
    <t>Problem Resolution Process - 8 Disciplines SCAR Details</t>
  </si>
  <si>
    <t>Supplier Inventory</t>
  </si>
  <si>
    <t>case</t>
  </si>
  <si>
    <t>D5   CORRECTIVE ACTION(S) :</t>
  </si>
  <si>
    <t xml:space="preserve"> </t>
  </si>
  <si>
    <t>D6  IMPLEMENT AND VALIDATE CORRECTIVE ACTION(S):</t>
  </si>
  <si>
    <t xml:space="preserve">D7  PREVENTIVE ACTION(S):   </t>
  </si>
  <si>
    <t xml:space="preserve">A PFMEA is used to list all the process steps as identified in the Process Map and using a methodical approach to assign risk based on severity, probability of occurrence and detection of a possible defect or "failure" in the process step.: (recommended to be performed by a team member separate from the core implementation team in order to objectively assess effectiveness of the corrective action implemented); data will be reviewed for repetition of defect / problem as well as other relevant occurrences. </t>
  </si>
  <si>
    <t>Cross-functional team meeting to discuss / determine if design is robust enough to meet product functionality.  Design Reviews are held at the beginning stages of a product life cycle or anytime after design modifications are merited.</t>
  </si>
  <si>
    <t>A DFMEA lists all the design characteristics of a part / product and uses a methodical approach to assign risk based on severity, probability of occurrence and detection of a possible defect or "failure" in the process step.: (recommended to be performed by the design team) in order to assign potential risk due to design and also develop / design alternate measures to reduce risk of failure.</t>
  </si>
  <si>
    <t>Also known as Gauge R&amp;R; is a methodical approach to measuring data (usually using Gage R&amp;R) to measure error and assess whether the variability of a process result is mostly due to the operator (reproducibility) or the gauge (repeatability) being used.  Gauge R&amp;R is a very useful and the most popular tool for MSA.  See Gauge R&amp;R Template.</t>
  </si>
  <si>
    <r>
      <t>D4 IDENTIFY ROOT CAUSE(S) &amp; ESCAPES -</t>
    </r>
    <r>
      <rPr>
        <b/>
        <sz val="10"/>
        <rFont val="Tahoma"/>
        <family val="2"/>
      </rPr>
      <t xml:space="preserve"> </t>
    </r>
    <r>
      <rPr>
        <i/>
        <sz val="10"/>
        <rFont val="Tahoma"/>
        <family val="2"/>
      </rPr>
      <t>Identify all applicable causes that could explain why the problem occurred using the applicable tools needed. Also identify why the problem was not noticed at the time.</t>
    </r>
    <r>
      <rPr>
        <i/>
        <u/>
        <sz val="10"/>
        <color rgb="FFFF0000"/>
        <rFont val="Tahoma"/>
        <family val="2"/>
      </rPr>
      <t xml:space="preserve"> Note:</t>
    </r>
    <r>
      <rPr>
        <i/>
        <sz val="10"/>
        <color rgb="FFFF0000"/>
        <rFont val="Tahoma"/>
        <family val="2"/>
      </rPr>
      <t xml:space="preserve"> Use at least 5Why Template or other applicable tools from the toolbox below.</t>
    </r>
  </si>
  <si>
    <t>D3  CHOOSE AND VERIFY INTERIM CONTAINMENT ACTION(S):</t>
  </si>
  <si>
    <t>the</t>
  </si>
  <si>
    <t>Recommended to be perfumed by Axcelis' SCAR Review Board separate from the core implementation team in order to objectively assess effectiveness of the corrective action implemented; data will be reviewed for repetition of defect / problem as well as other relevant occurrences. Please to contact Axcelis Supplier Quality for details and feedback.</t>
  </si>
  <si>
    <t>Axcelis PN</t>
  </si>
  <si>
    <t>Part Serial #</t>
  </si>
  <si>
    <r>
      <t xml:space="preserve">D1  TEAM MEMBER NAMES/TITLES: </t>
    </r>
    <r>
      <rPr>
        <sz val="11"/>
        <color theme="0"/>
        <rFont val="Tahoma"/>
        <family val="2"/>
      </rPr>
      <t>(Cross Functional -Three to six team members is preferred)</t>
    </r>
  </si>
  <si>
    <t>Not conforming</t>
  </si>
  <si>
    <t>Date contained</t>
  </si>
  <si>
    <t>Date completed</t>
  </si>
  <si>
    <t>Action completed by whom?</t>
  </si>
  <si>
    <r>
      <t>Escape Root Cause</t>
    </r>
    <r>
      <rPr>
        <sz val="10"/>
        <rFont val="Tahoma"/>
        <family val="2"/>
      </rPr>
      <t xml:space="preserve"> (Why was the issue was not detected)</t>
    </r>
  </si>
  <si>
    <r>
      <t>Reported By</t>
    </r>
    <r>
      <rPr>
        <sz val="11"/>
        <color theme="1"/>
        <rFont val="Tahoma"/>
        <family val="2"/>
      </rPr>
      <t xml:space="preserve"> (Supplier Representative)</t>
    </r>
  </si>
  <si>
    <r>
      <t xml:space="preserve">Verified By </t>
    </r>
    <r>
      <rPr>
        <sz val="11"/>
        <color theme="1"/>
        <rFont val="Tahoma"/>
        <family val="2"/>
      </rPr>
      <t>(Axcelis SQE)</t>
    </r>
  </si>
  <si>
    <r>
      <t>Closed By   (</t>
    </r>
    <r>
      <rPr>
        <sz val="11"/>
        <color theme="1"/>
        <rFont val="Tahoma"/>
        <family val="2"/>
      </rPr>
      <t>Axcelis SQE)</t>
    </r>
  </si>
  <si>
    <r>
      <t>Documents Updated</t>
    </r>
    <r>
      <rPr>
        <sz val="11"/>
        <color theme="1"/>
        <rFont val="Tahoma"/>
        <family val="2"/>
      </rPr>
      <t xml:space="preserve"> (when appropriate)</t>
    </r>
  </si>
  <si>
    <r>
      <t>Occurrence Root Cause (</t>
    </r>
    <r>
      <rPr>
        <sz val="10"/>
        <rFont val="Tahoma"/>
        <family val="2"/>
      </rPr>
      <t>Where in the process did the defect originate?)</t>
    </r>
  </si>
  <si>
    <r>
      <t xml:space="preserve">System Root Cause </t>
    </r>
    <r>
      <rPr>
        <sz val="10"/>
        <rFont val="Tahoma"/>
        <family val="2"/>
      </rPr>
      <t>(Where in the process did the defect originate?)</t>
    </r>
  </si>
  <si>
    <t>Who?</t>
  </si>
  <si>
    <t>What?</t>
  </si>
  <si>
    <t>Where?</t>
  </si>
  <si>
    <t>Why?</t>
  </si>
  <si>
    <t>How and how many</t>
  </si>
  <si>
    <t>D2  PROBLEM STATEMENT/DESCRIPTION -  See D2 Tab</t>
  </si>
  <si>
    <r>
      <t>D3  CHOOSE AND VERIFY CONTAINMENT ACTION(S)</t>
    </r>
    <r>
      <rPr>
        <sz val="11"/>
        <color theme="0"/>
        <rFont val="Tahoma"/>
        <family val="2"/>
      </rPr>
      <t xml:space="preserve"> (Actions taken to prevent reoccurrence until root cause is identified and corrective action implemented) </t>
    </r>
  </si>
  <si>
    <t>Findings/Result</t>
  </si>
  <si>
    <t>With the above information, form a problem statement</t>
  </si>
  <si>
    <r>
      <t xml:space="preserve">Analysis performed and </t>
    </r>
    <r>
      <rPr>
        <b/>
        <sz val="10"/>
        <color rgb="FFFF0000"/>
        <rFont val="Tahoma"/>
        <family val="2"/>
      </rPr>
      <t>Occurrence</t>
    </r>
    <r>
      <rPr>
        <b/>
        <sz val="10"/>
        <rFont val="Tahoma"/>
        <family val="2"/>
      </rPr>
      <t xml:space="preserve"> Root Cause </t>
    </r>
    <r>
      <rPr>
        <sz val="10"/>
        <rFont val="Tahoma"/>
        <family val="2"/>
      </rPr>
      <t>(See Toolbox tab eg. 5 why?)</t>
    </r>
  </si>
  <si>
    <r>
      <t>Analysis performed and</t>
    </r>
    <r>
      <rPr>
        <b/>
        <sz val="10"/>
        <color rgb="FFFF0000"/>
        <rFont val="Tahoma"/>
        <family val="2"/>
      </rPr>
      <t xml:space="preserve"> Escape</t>
    </r>
    <r>
      <rPr>
        <b/>
        <sz val="10"/>
        <rFont val="Tahoma"/>
        <family val="2"/>
      </rPr>
      <t xml:space="preserve"> Root Cause </t>
    </r>
    <r>
      <rPr>
        <sz val="10"/>
        <rFont val="Tahoma"/>
        <family val="2"/>
      </rPr>
      <t>(See Toolbox tab eg. 5 why?)</t>
    </r>
  </si>
  <si>
    <t>Axcelis Case #</t>
  </si>
  <si>
    <t>Person who submitted the report</t>
  </si>
  <si>
    <t>Axcelis SQE performing SCAR Review</t>
  </si>
  <si>
    <t>Check all that apply</t>
  </si>
  <si>
    <r>
      <t xml:space="preserve">D7 PREVENTIVE ACTION(S):  </t>
    </r>
    <r>
      <rPr>
        <sz val="11"/>
        <color theme="0"/>
        <rFont val="Tahoma"/>
        <family val="2"/>
      </rPr>
      <t>(Include Actions to mitigate risk)</t>
    </r>
  </si>
  <si>
    <t>Customer Inventory</t>
  </si>
  <si>
    <t xml:space="preserve">D5 LIST OCCURANCE &amp; ESCAPE &amp; SYSTEM CORRECTIVE ACTIONS </t>
  </si>
  <si>
    <r>
      <t>D4 IDENTIFY ROOT CAUSE(S) &amp; ESCAPES -</t>
    </r>
    <r>
      <rPr>
        <b/>
        <sz val="10"/>
        <color theme="0"/>
        <rFont val="Tahoma"/>
        <family val="2"/>
      </rPr>
      <t xml:space="preserve"> </t>
    </r>
    <r>
      <rPr>
        <i/>
        <sz val="10"/>
        <color theme="0"/>
        <rFont val="Tahoma"/>
        <family val="2"/>
      </rPr>
      <t xml:space="preserve">Identify all applicable causes that could explain why the problem occurred using the applicable tools needed.  Also identify why the problem was not detected. </t>
    </r>
    <r>
      <rPr>
        <b/>
        <i/>
        <u/>
        <sz val="10"/>
        <color theme="0"/>
        <rFont val="Tahoma"/>
        <family val="2"/>
      </rPr>
      <t>Note:</t>
    </r>
    <r>
      <rPr>
        <b/>
        <i/>
        <sz val="10"/>
        <color theme="0"/>
        <rFont val="Tahoma"/>
        <family val="2"/>
      </rPr>
      <t xml:space="preserve"> Use at least 5 Why Template or other applicable tools from the toolbox.</t>
    </r>
  </si>
  <si>
    <t>Write Problem Statement here</t>
  </si>
  <si>
    <r>
      <t>Analysis performed and</t>
    </r>
    <r>
      <rPr>
        <b/>
        <sz val="10"/>
        <color rgb="FFFF0000"/>
        <rFont val="Tahoma"/>
        <family val="2"/>
      </rPr>
      <t xml:space="preserve"> System</t>
    </r>
    <r>
      <rPr>
        <b/>
        <sz val="10"/>
        <rFont val="Tahoma"/>
        <family val="2"/>
      </rPr>
      <t xml:space="preserve"> Root Cause </t>
    </r>
    <r>
      <rPr>
        <sz val="10"/>
        <rFont val="Tahoma"/>
        <family val="2"/>
      </rPr>
      <t>(See Toolbox tab eg. 5 why?)</t>
    </r>
  </si>
  <si>
    <r>
      <rPr>
        <b/>
        <sz val="10"/>
        <color rgb="FFFF0000"/>
        <rFont val="Tahoma"/>
        <family val="2"/>
      </rPr>
      <t>Occurrence</t>
    </r>
    <r>
      <rPr>
        <b/>
        <sz val="10"/>
        <rFont val="Tahoma"/>
        <family val="2"/>
      </rPr>
      <t xml:space="preserve"> Corrective Actions from Root Cause </t>
    </r>
    <r>
      <rPr>
        <sz val="10"/>
        <rFont val="Tahoma"/>
        <family val="2"/>
      </rPr>
      <t>(See Toolbox tab eg. 5 why?)</t>
    </r>
    <phoneticPr fontId="186" type="noConversion"/>
  </si>
  <si>
    <r>
      <t xml:space="preserve">D6   VALIDATE  OCCURANCE, ESCAPE &amp; SYSTEM  CORRECTIVE ACTIONS </t>
    </r>
    <r>
      <rPr>
        <sz val="11"/>
        <color theme="0"/>
        <rFont val="Tahoma"/>
        <family val="2"/>
      </rPr>
      <t>(What are the results of the changes)</t>
    </r>
    <r>
      <rPr>
        <b/>
        <sz val="11"/>
        <color theme="0"/>
        <rFont val="Tahoma"/>
        <family val="2"/>
      </rPr>
      <t xml:space="preserve"> Include Evidence on evidence tab</t>
    </r>
    <phoneticPr fontId="186" type="noConversion"/>
  </si>
  <si>
    <t>Who is the leader?</t>
    <phoneticPr fontId="186" type="noConversion"/>
  </si>
  <si>
    <t>Target Date</t>
    <phoneticPr fontId="186" type="noConversion"/>
  </si>
  <si>
    <t>QTY RECIEVED</t>
    <phoneticPr fontId="186" type="noConversion"/>
  </si>
  <si>
    <t>REPEAT CONCERN:</t>
    <phoneticPr fontId="186" type="noConversion"/>
  </si>
  <si>
    <t>RECURRENCE:</t>
    <phoneticPr fontId="186" type="noConversion"/>
  </si>
  <si>
    <t xml:space="preserve">   - If yes, how often
     (MM/YY)</t>
    <phoneticPr fontId="186" type="noConversion"/>
  </si>
  <si>
    <t xml:space="preserve">                                       AXCELIS QUALITY SYSTEMS - Problem Resolution Process (PRP)    </t>
  </si>
  <si>
    <r>
      <rPr>
        <b/>
        <sz val="10"/>
        <color rgb="FFFF0000"/>
        <rFont val="Tahoma"/>
        <family val="2"/>
      </rPr>
      <t>Escape</t>
    </r>
    <r>
      <rPr>
        <b/>
        <sz val="10"/>
        <rFont val="Tahoma"/>
        <family val="2"/>
      </rPr>
      <t xml:space="preserve"> Corrective Actions from Root Cause </t>
    </r>
    <r>
      <rPr>
        <sz val="10"/>
        <rFont val="Tahoma"/>
        <family val="2"/>
      </rPr>
      <t>(See Toolbox tab eg. 5 why?)</t>
    </r>
  </si>
  <si>
    <r>
      <rPr>
        <b/>
        <sz val="10"/>
        <color rgb="FFFF0000"/>
        <rFont val="Tahoma"/>
        <family val="2"/>
      </rPr>
      <t>System</t>
    </r>
    <r>
      <rPr>
        <b/>
        <sz val="10"/>
        <rFont val="Tahoma"/>
        <family val="2"/>
      </rPr>
      <t xml:space="preserve"> Corrective Actions from Root Cause </t>
    </r>
    <r>
      <rPr>
        <sz val="10"/>
        <rFont val="Tahoma"/>
        <family val="2"/>
      </rPr>
      <t>(See Toolbox tab eg. 5 why?)</t>
    </r>
  </si>
</sst>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m/d/yy;@"/>
    <numFmt numFmtId="165" formatCode="mmmm\ d\,\ yyyy"/>
    <numFmt numFmtId="166" formatCode="???0.0???"/>
    <numFmt numFmtId="167" formatCode="0.0000"/>
    <numFmt numFmtId="168" formatCode="0.000"/>
    <numFmt numFmtId="169" formatCode="0.0%"/>
    <numFmt numFmtId="170" formatCode="0.0000%"/>
    <numFmt numFmtId="171" formatCode="_ &quot;R&quot;\ * #,##0_ ;_ &quot;R&quot;\ * \-#,##0_ ;_ &quot;R&quot;\ * &quot;-&quot;_ ;_ @_ "/>
    <numFmt numFmtId="172" formatCode="&quot;R&quot;#,##0;[Red]\-&quot;R&quot;#,##0"/>
    <numFmt numFmtId="173" formatCode="&quot;R&quot;#,##0.00;[Red]\-&quot;R&quot;#,##0.00"/>
    <numFmt numFmtId="174" formatCode="\$#,##0.00;[Red]\-\$#,##0.00"/>
    <numFmt numFmtId="175" formatCode="0.000000000"/>
    <numFmt numFmtId="176" formatCode="&quot;$&quot;#,##0.0"/>
    <numFmt numFmtId="177" formatCode="_ * #,##0_)&quot;£&quot;_ ;_ * \(#,##0\)&quot;£&quot;_ ;_ * &quot;-&quot;_)&quot;£&quot;_ ;_ @_ "/>
    <numFmt numFmtId="178" formatCode="#,##0\ &quot;F&quot;;\-#,##0\ &quot;F&quot;"/>
    <numFmt numFmtId="179" formatCode="#,##0.00\ &quot;F&quot;;[Red]\-#,##0.00\ &quot;F&quot;"/>
    <numFmt numFmtId="180" formatCode="_-* #,##0\ &quot;F&quot;_-;\-* #,##0\ &quot;F&quot;_-;_-* &quot;-&quot;\ &quot;F&quot;_-;_-@_-"/>
    <numFmt numFmtId="181" formatCode="_-* #,##0\ _F_-;\-* #,##0\ _F_-;_-* &quot;-&quot;\ _F_-;_-@_-"/>
    <numFmt numFmtId="182" formatCode="0.000_)"/>
    <numFmt numFmtId="183" formatCode="[$-409]d\-mmm\-yyyy;@"/>
    <numFmt numFmtId="184" formatCode="[$-409]d\-mmm;@"/>
  </numFmts>
  <fonts count="187">
    <font>
      <sz val="11"/>
      <color theme="1"/>
      <name val="Calibri"/>
      <family val="2"/>
      <scheme val="minor"/>
    </font>
    <font>
      <b/>
      <sz val="10"/>
      <name val="Arial"/>
      <family val="2"/>
    </font>
    <font>
      <b/>
      <sz val="12"/>
      <name val="Arial"/>
      <family val="2"/>
    </font>
    <font>
      <b/>
      <sz val="10"/>
      <name val="Arial"/>
      <family val="2"/>
    </font>
    <font>
      <sz val="10"/>
      <name val="Arial"/>
      <family val="2"/>
    </font>
    <font>
      <b/>
      <sz val="11"/>
      <color theme="1"/>
      <name val="Calibri"/>
      <family val="2"/>
      <scheme val="minor"/>
    </font>
    <font>
      <b/>
      <sz val="10"/>
      <color indexed="81"/>
      <name val="Tahoma"/>
      <family val="2"/>
    </font>
    <font>
      <sz val="8"/>
      <color rgb="FF000000"/>
      <name val="Tahoma"/>
      <family val="2"/>
    </font>
    <font>
      <b/>
      <sz val="18"/>
      <color indexed="9"/>
      <name val="Tahoma"/>
      <family val="2"/>
    </font>
    <font>
      <b/>
      <sz val="14"/>
      <color indexed="9"/>
      <name val="Tahoma"/>
      <family val="2"/>
    </font>
    <font>
      <b/>
      <sz val="11"/>
      <name val="Arial"/>
      <family val="2"/>
    </font>
    <font>
      <sz val="11"/>
      <name val="Tahoma"/>
      <family val="2"/>
    </font>
    <font>
      <sz val="10"/>
      <name val="Tahoma"/>
      <family val="2"/>
    </font>
    <font>
      <b/>
      <sz val="10"/>
      <name val="Tahoma"/>
      <family val="2"/>
    </font>
    <font>
      <sz val="14"/>
      <name val="Arial"/>
      <family val="2"/>
    </font>
    <font>
      <b/>
      <sz val="8"/>
      <color indexed="81"/>
      <name val="Tahoma"/>
      <family val="2"/>
    </font>
    <font>
      <sz val="24"/>
      <color indexed="9"/>
      <name val="Arial"/>
      <family val="2"/>
    </font>
    <font>
      <sz val="8"/>
      <name val="Arial"/>
      <family val="2"/>
    </font>
    <font>
      <sz val="11"/>
      <color theme="1"/>
      <name val="Arial"/>
      <family val="2"/>
    </font>
    <font>
      <b/>
      <sz val="8"/>
      <color indexed="53"/>
      <name val="Arial"/>
      <family val="2"/>
    </font>
    <font>
      <b/>
      <sz val="20"/>
      <name val="Arial"/>
      <family val="2"/>
    </font>
    <font>
      <b/>
      <sz val="11"/>
      <color theme="8"/>
      <name val="Arial"/>
      <family val="2"/>
    </font>
    <font>
      <b/>
      <sz val="10"/>
      <color theme="0"/>
      <name val="Arial"/>
      <family val="2"/>
    </font>
    <font>
      <b/>
      <sz val="11"/>
      <color theme="1"/>
      <name val="Arial"/>
      <family val="2"/>
    </font>
    <font>
      <b/>
      <sz val="10"/>
      <color theme="0"/>
      <name val="Century Gothic"/>
      <family val="2"/>
    </font>
    <font>
      <b/>
      <sz val="11"/>
      <color theme="0"/>
      <name val="Arial"/>
      <family val="2"/>
    </font>
    <font>
      <b/>
      <sz val="8"/>
      <color theme="0"/>
      <name val="Arial"/>
      <family val="2"/>
    </font>
    <font>
      <sz val="10"/>
      <color indexed="9"/>
      <name val="Arial"/>
      <family val="2"/>
    </font>
    <font>
      <sz val="10"/>
      <color indexed="12"/>
      <name val="Arial"/>
      <family val="2"/>
    </font>
    <font>
      <sz val="12"/>
      <name val="Arial"/>
      <family val="2"/>
    </font>
    <font>
      <sz val="10"/>
      <name val="Century Gothic"/>
      <family val="2"/>
    </font>
    <font>
      <b/>
      <sz val="26"/>
      <color indexed="9"/>
      <name val="Tahoma"/>
      <family val="2"/>
    </font>
    <font>
      <sz val="26"/>
      <name val="Arial"/>
      <family val="2"/>
    </font>
    <font>
      <sz val="12"/>
      <name val="Century Gothic"/>
      <family val="2"/>
    </font>
    <font>
      <b/>
      <sz val="16"/>
      <color theme="0"/>
      <name val="Century Gothic"/>
      <family val="2"/>
    </font>
    <font>
      <b/>
      <sz val="18"/>
      <name val="Century Gothic"/>
      <family val="2"/>
    </font>
    <font>
      <sz val="18"/>
      <name val="Century Gothic"/>
      <family val="2"/>
    </font>
    <font>
      <b/>
      <u/>
      <sz val="18"/>
      <color theme="0"/>
      <name val="Century Gothic"/>
      <family val="2"/>
    </font>
    <font>
      <b/>
      <u/>
      <sz val="10"/>
      <color theme="0"/>
      <name val="Century Gothic"/>
      <family val="2"/>
    </font>
    <font>
      <b/>
      <sz val="14"/>
      <color theme="0"/>
      <name val="Century Gothic"/>
      <family val="2"/>
    </font>
    <font>
      <sz val="12"/>
      <color theme="0"/>
      <name val="Century Gothic"/>
      <family val="2"/>
    </font>
    <font>
      <b/>
      <sz val="14"/>
      <name val="Century Gothic"/>
      <family val="2"/>
    </font>
    <font>
      <sz val="10"/>
      <color indexed="81"/>
      <name val="Tahoma"/>
      <family val="2"/>
    </font>
    <font>
      <sz val="8"/>
      <name val="Times New Roman"/>
      <family val="1"/>
    </font>
    <font>
      <b/>
      <sz val="20"/>
      <color indexed="18"/>
      <name val="Arial"/>
      <family val="2"/>
    </font>
    <font>
      <u/>
      <sz val="10"/>
      <name val="Arial"/>
      <family val="2"/>
    </font>
    <font>
      <sz val="10"/>
      <name val="Times New Roman"/>
      <family val="1"/>
    </font>
    <font>
      <b/>
      <sz val="9"/>
      <name val="Arial"/>
      <family val="2"/>
    </font>
    <font>
      <u/>
      <sz val="8"/>
      <color indexed="12"/>
      <name val="Times New Roman"/>
      <family val="1"/>
    </font>
    <font>
      <b/>
      <sz val="8"/>
      <name val="Times New Roman"/>
      <family val="1"/>
    </font>
    <font>
      <b/>
      <sz val="10"/>
      <color indexed="8"/>
      <name val="Arial"/>
      <family val="2"/>
    </font>
    <font>
      <sz val="10"/>
      <color indexed="8"/>
      <name val="Arial"/>
      <family val="2"/>
    </font>
    <font>
      <sz val="12"/>
      <name val="SWISS"/>
    </font>
    <font>
      <b/>
      <u/>
      <sz val="10"/>
      <name val="Arial"/>
      <family val="2"/>
    </font>
    <font>
      <sz val="24"/>
      <name val="Arial"/>
      <family val="2"/>
    </font>
    <font>
      <b/>
      <sz val="26"/>
      <name val="Arial"/>
      <family val="2"/>
    </font>
    <font>
      <b/>
      <sz val="16"/>
      <name val="Arial"/>
      <family val="2"/>
    </font>
    <font>
      <b/>
      <sz val="18"/>
      <name val="Arial"/>
      <family val="2"/>
    </font>
    <font>
      <sz val="16"/>
      <name val="Arial"/>
      <family val="2"/>
    </font>
    <font>
      <b/>
      <sz val="16"/>
      <color theme="0"/>
      <name val="Arial"/>
      <family val="2"/>
    </font>
    <font>
      <sz val="16"/>
      <color theme="0"/>
      <name val="Arial"/>
      <family val="2"/>
    </font>
    <font>
      <sz val="10"/>
      <color indexed="12"/>
      <name val="Courier New"/>
      <family val="3"/>
    </font>
    <font>
      <b/>
      <sz val="16"/>
      <name val="Times New Roman"/>
      <family val="1"/>
    </font>
    <font>
      <sz val="16"/>
      <name val="Times New Roman"/>
      <family val="1"/>
    </font>
    <font>
      <sz val="12"/>
      <name val="Times New Roman"/>
      <family val="1"/>
    </font>
    <font>
      <sz val="10"/>
      <name val="Courier New"/>
      <family val="3"/>
    </font>
    <font>
      <i/>
      <sz val="10"/>
      <name val="Arial"/>
      <family val="2"/>
    </font>
    <font>
      <sz val="12"/>
      <color indexed="12"/>
      <name val="Arial"/>
      <family val="2"/>
    </font>
    <font>
      <sz val="9"/>
      <name val="Arial"/>
      <family val="2"/>
    </font>
    <font>
      <vertAlign val="subscript"/>
      <sz val="10"/>
      <name val="Arial"/>
      <family val="2"/>
    </font>
    <font>
      <b/>
      <vertAlign val="subscript"/>
      <sz val="10"/>
      <name val="Arial"/>
      <family val="2"/>
    </font>
    <font>
      <vertAlign val="superscript"/>
      <sz val="10"/>
      <name val="Arial"/>
      <family val="2"/>
    </font>
    <font>
      <b/>
      <sz val="10"/>
      <color indexed="9"/>
      <name val="Arial"/>
      <family val="2"/>
    </font>
    <font>
      <sz val="20"/>
      <name val="Arial"/>
      <family val="2"/>
    </font>
    <font>
      <sz val="11"/>
      <color indexed="12"/>
      <name val="Arial"/>
      <family val="2"/>
    </font>
    <font>
      <sz val="11"/>
      <name val="Arial"/>
      <family val="2"/>
    </font>
    <font>
      <sz val="9"/>
      <color indexed="12"/>
      <name val="Arial"/>
      <family val="2"/>
    </font>
    <font>
      <sz val="8"/>
      <color indexed="8"/>
      <name val="Arial"/>
      <family val="2"/>
    </font>
    <font>
      <u/>
      <sz val="12"/>
      <color indexed="81"/>
      <name val="Tahoma"/>
      <family val="2"/>
    </font>
    <font>
      <sz val="12"/>
      <color indexed="81"/>
      <name val="Tahoma"/>
      <family val="2"/>
    </font>
    <font>
      <u/>
      <sz val="10"/>
      <color indexed="81"/>
      <name val="Tahoma"/>
      <family val="2"/>
    </font>
    <font>
      <b/>
      <sz val="14"/>
      <name val="Verdana"/>
      <family val="2"/>
    </font>
    <font>
      <sz val="10"/>
      <name val="Verdana"/>
      <family val="2"/>
    </font>
    <font>
      <sz val="10"/>
      <color indexed="9"/>
      <name val="Verdana"/>
      <family val="2"/>
    </font>
    <font>
      <b/>
      <sz val="10"/>
      <name val="Verdana"/>
      <family val="2"/>
    </font>
    <font>
      <sz val="8"/>
      <name val="Verdana"/>
      <family val="2"/>
    </font>
    <font>
      <b/>
      <sz val="12"/>
      <name val="Verdana"/>
      <family val="2"/>
    </font>
    <font>
      <sz val="10"/>
      <color theme="0"/>
      <name val="Verdana"/>
      <family val="2"/>
    </font>
    <font>
      <sz val="11"/>
      <color theme="1"/>
      <name val="Tahoma"/>
      <family val="2"/>
    </font>
    <font>
      <sz val="12"/>
      <color theme="1"/>
      <name val="Tahoma"/>
      <family val="2"/>
    </font>
    <font>
      <b/>
      <sz val="12"/>
      <name val="Tahoma"/>
      <family val="2"/>
    </font>
    <font>
      <b/>
      <sz val="12"/>
      <color theme="1"/>
      <name val="Tahoma"/>
      <family val="2"/>
    </font>
    <font>
      <sz val="14"/>
      <name val="Tahoma"/>
      <family val="2"/>
    </font>
    <font>
      <b/>
      <sz val="12"/>
      <color theme="0"/>
      <name val="Tahoma"/>
      <family val="2"/>
    </font>
    <font>
      <b/>
      <sz val="12"/>
      <color indexed="12"/>
      <name val="Tahoma"/>
      <family val="2"/>
    </font>
    <font>
      <b/>
      <sz val="11"/>
      <color theme="1"/>
      <name val="Tahoma"/>
      <family val="2"/>
    </font>
    <font>
      <sz val="11"/>
      <color rgb="FF000000"/>
      <name val="Calibri"/>
      <family val="2"/>
    </font>
    <font>
      <i/>
      <sz val="11"/>
      <name val="Tahoma"/>
      <family val="2"/>
    </font>
    <font>
      <u/>
      <sz val="10"/>
      <color indexed="12"/>
      <name val="Arial"/>
      <family val="2"/>
    </font>
    <font>
      <sz val="10"/>
      <name val="Courier"/>
    </font>
    <font>
      <b/>
      <sz val="10"/>
      <name val="Helv"/>
    </font>
    <font>
      <sz val="10"/>
      <name val="MS Sans Serif"/>
    </font>
    <font>
      <b/>
      <sz val="12"/>
      <name val="Helv"/>
    </font>
    <font>
      <b/>
      <sz val="11"/>
      <name val="Helv"/>
    </font>
    <font>
      <sz val="11"/>
      <name val="‚l‚r –¾’©"/>
      <charset val="128"/>
    </font>
    <font>
      <b/>
      <sz val="10"/>
      <name val="MS Sans Serif"/>
    </font>
    <font>
      <sz val="11"/>
      <name val="Tms Rmn"/>
      <family val="1"/>
    </font>
    <font>
      <b/>
      <sz val="10"/>
      <color indexed="10"/>
      <name val="Tahoma"/>
      <family val="2"/>
    </font>
    <font>
      <sz val="10"/>
      <color indexed="12"/>
      <name val="Tahoma"/>
      <family val="2"/>
    </font>
    <font>
      <b/>
      <sz val="9"/>
      <name val="Tahoma"/>
      <family val="2"/>
    </font>
    <font>
      <sz val="10"/>
      <color theme="1"/>
      <name val="Tahoma"/>
      <family val="2"/>
    </font>
    <font>
      <b/>
      <sz val="9"/>
      <color theme="1"/>
      <name val="Tahoma"/>
      <family val="2"/>
    </font>
    <font>
      <b/>
      <sz val="11"/>
      <color theme="0"/>
      <name val="Tahoma"/>
      <family val="2"/>
    </font>
    <font>
      <b/>
      <sz val="10"/>
      <color theme="1"/>
      <name val="Tahoma"/>
      <family val="2"/>
    </font>
    <font>
      <b/>
      <sz val="10"/>
      <color theme="0"/>
      <name val="Tahoma"/>
      <family val="2"/>
    </font>
    <font>
      <b/>
      <u/>
      <sz val="10"/>
      <name val="Tahoma"/>
      <family val="2"/>
    </font>
    <font>
      <i/>
      <sz val="10"/>
      <color theme="0"/>
      <name val="Tahoma"/>
      <family val="2"/>
    </font>
    <font>
      <sz val="11"/>
      <color theme="0"/>
      <name val="Tahoma"/>
      <family val="2"/>
    </font>
    <font>
      <u/>
      <sz val="10"/>
      <name val="Tahoma"/>
      <family val="2"/>
    </font>
    <font>
      <b/>
      <sz val="16"/>
      <color theme="0"/>
      <name val="Tahoma"/>
      <family val="2"/>
    </font>
    <font>
      <sz val="8"/>
      <color theme="1"/>
      <name val="Tahoma"/>
      <family val="2"/>
    </font>
    <font>
      <i/>
      <sz val="11"/>
      <color theme="0"/>
      <name val="Tahoma"/>
      <family val="2"/>
    </font>
    <font>
      <b/>
      <i/>
      <sz val="10"/>
      <color indexed="9"/>
      <name val="Tahoma"/>
      <family val="2"/>
    </font>
    <font>
      <b/>
      <i/>
      <sz val="10"/>
      <color theme="0"/>
      <name val="Tahoma"/>
      <family val="2"/>
    </font>
    <font>
      <b/>
      <i/>
      <sz val="11"/>
      <color theme="0"/>
      <name val="Tahoma"/>
      <family val="2"/>
    </font>
    <font>
      <sz val="9"/>
      <color theme="1"/>
      <name val="Tahoma"/>
      <family val="2"/>
    </font>
    <font>
      <sz val="9"/>
      <name val="Tahoma"/>
      <family val="2"/>
    </font>
    <font>
      <b/>
      <sz val="12"/>
      <color rgb="FFFF0000"/>
      <name val="Arial"/>
      <family val="2"/>
    </font>
    <font>
      <b/>
      <sz val="11"/>
      <color rgb="FFFF0000"/>
      <name val="Arial"/>
      <family val="2"/>
    </font>
    <font>
      <b/>
      <sz val="28"/>
      <color theme="1"/>
      <name val="Tahoma"/>
      <family val="2"/>
    </font>
    <font>
      <b/>
      <sz val="11"/>
      <color theme="4" tint="-0.249977111117893"/>
      <name val="Tahoma"/>
      <family val="2"/>
    </font>
    <font>
      <sz val="11"/>
      <color theme="9" tint="-0.249977111117893"/>
      <name val="Tahoma"/>
      <family val="2"/>
    </font>
    <font>
      <sz val="9"/>
      <color theme="4" tint="-0.249977111117893"/>
      <name val="Tahoma"/>
      <family val="2"/>
    </font>
    <font>
      <sz val="11"/>
      <color theme="1"/>
      <name val="Calibri"/>
      <family val="2"/>
    </font>
    <font>
      <sz val="18"/>
      <color rgb="FFFFFFFF"/>
      <name val="Arial Black"/>
      <family val="2"/>
    </font>
    <font>
      <b/>
      <sz val="16"/>
      <color rgb="FFFFFFFF"/>
      <name val="Arial"/>
      <family val="2"/>
    </font>
    <font>
      <sz val="14"/>
      <color rgb="FFFFFFFF"/>
      <name val="Arial Black"/>
      <family val="2"/>
    </font>
    <font>
      <sz val="10"/>
      <color rgb="FFB8CCE4"/>
      <name val="Arial"/>
      <family val="2"/>
    </font>
    <font>
      <sz val="10"/>
      <color rgb="FFFFFFFF"/>
      <name val="Arial"/>
      <family val="2"/>
    </font>
    <font>
      <sz val="14"/>
      <color rgb="FFFFFFFF"/>
      <name val="LB Helvetica Black"/>
    </font>
    <font>
      <b/>
      <sz val="12"/>
      <color rgb="FFFFFFFF"/>
      <name val="Arial"/>
      <family val="2"/>
    </font>
    <font>
      <b/>
      <sz val="10"/>
      <color rgb="FFFFFFFF"/>
      <name val="Arial"/>
      <family val="2"/>
    </font>
    <font>
      <b/>
      <sz val="12"/>
      <color rgb="FFFFFFFF"/>
      <name val="Calibri"/>
      <family val="2"/>
    </font>
    <font>
      <b/>
      <sz val="12"/>
      <name val="Times"/>
      <family val="1"/>
    </font>
    <font>
      <sz val="14"/>
      <name val="Geneva"/>
    </font>
    <font>
      <i/>
      <sz val="7"/>
      <color rgb="FF000000"/>
      <name val="Calibri"/>
      <family val="2"/>
    </font>
    <font>
      <sz val="14"/>
      <name val="B Times Bold"/>
    </font>
    <font>
      <i/>
      <sz val="8"/>
      <name val="Arial"/>
      <family val="2"/>
    </font>
    <font>
      <b/>
      <i/>
      <sz val="12"/>
      <name val="Arial Narrow"/>
      <family val="2"/>
    </font>
    <font>
      <b/>
      <sz val="11"/>
      <color rgb="FF3333FF"/>
      <name val="Calibri"/>
      <family val="2"/>
    </font>
    <font>
      <i/>
      <sz val="7"/>
      <name val="Arial"/>
      <family val="2"/>
    </font>
    <font>
      <b/>
      <sz val="11"/>
      <name val="Arial Narrow"/>
      <family val="2"/>
    </font>
    <font>
      <i/>
      <u/>
      <sz val="8"/>
      <color rgb="FF000000"/>
      <name val="Arial"/>
      <family val="2"/>
    </font>
    <font>
      <i/>
      <sz val="8"/>
      <color rgb="FF000000"/>
      <name val="Arial"/>
      <family val="2"/>
    </font>
    <font>
      <b/>
      <sz val="9"/>
      <name val="Geneva"/>
    </font>
    <font>
      <i/>
      <sz val="9"/>
      <name val="Arial Narrow"/>
      <family val="2"/>
    </font>
    <font>
      <b/>
      <i/>
      <sz val="14"/>
      <name val="Goudy Stout"/>
      <family val="1"/>
    </font>
    <font>
      <b/>
      <sz val="10"/>
      <color rgb="FF0000FF"/>
      <name val="Arial"/>
      <family val="2"/>
    </font>
    <font>
      <b/>
      <sz val="11"/>
      <color rgb="FF000000"/>
      <name val="Calibri"/>
      <family val="2"/>
    </font>
    <font>
      <sz val="8"/>
      <color rgb="FF0000FF"/>
      <name val="Arial"/>
      <family val="2"/>
    </font>
    <font>
      <sz val="10"/>
      <color rgb="FF0000FF"/>
      <name val="Arial"/>
      <family val="2"/>
    </font>
    <font>
      <b/>
      <sz val="12"/>
      <color rgb="FF000000"/>
      <name val="Arial"/>
      <family val="2"/>
    </font>
    <font>
      <sz val="9"/>
      <color rgb="FF0000FF"/>
      <name val="Arial"/>
      <family val="2"/>
    </font>
    <font>
      <sz val="10"/>
      <name val="Arial Narrow"/>
      <family val="2"/>
    </font>
    <font>
      <b/>
      <sz val="12"/>
      <color rgb="FF0000FF"/>
      <name val="Arial"/>
      <family val="2"/>
    </font>
    <font>
      <b/>
      <sz val="12"/>
      <name val="Calibri"/>
      <family val="2"/>
    </font>
    <font>
      <sz val="10"/>
      <color rgb="FF0000FF"/>
      <name val="Calibri"/>
      <family val="2"/>
    </font>
    <font>
      <i/>
      <sz val="10"/>
      <color rgb="FF0000FF"/>
      <name val="Arial"/>
      <family val="2"/>
    </font>
    <font>
      <sz val="11"/>
      <color rgb="FF0000FF"/>
      <name val="Calibri"/>
      <family val="2"/>
    </font>
    <font>
      <b/>
      <sz val="8"/>
      <name val="Tahoma"/>
      <family val="2"/>
    </font>
    <font>
      <b/>
      <sz val="18"/>
      <color rgb="FF000000"/>
      <name val="Arial"/>
      <family val="2"/>
    </font>
    <font>
      <b/>
      <sz val="16"/>
      <name val="Tahoma"/>
      <family val="2"/>
    </font>
    <font>
      <b/>
      <sz val="14"/>
      <name val="Tahoma"/>
      <family val="2"/>
    </font>
    <font>
      <b/>
      <sz val="11"/>
      <name val="Tahoma"/>
      <family val="2"/>
    </font>
    <font>
      <b/>
      <sz val="22"/>
      <name val="Arial"/>
      <family val="2"/>
    </font>
    <font>
      <sz val="11"/>
      <name val="Calibri"/>
      <family val="2"/>
      <scheme val="minor"/>
    </font>
    <font>
      <i/>
      <sz val="10"/>
      <name val="Tahoma"/>
      <family val="2"/>
    </font>
    <font>
      <i/>
      <sz val="10"/>
      <color rgb="FFFF0000"/>
      <name val="Tahoma"/>
      <family val="2"/>
    </font>
    <font>
      <i/>
      <u/>
      <sz val="10"/>
      <color rgb="FFFF0000"/>
      <name val="Tahoma"/>
      <family val="2"/>
    </font>
    <font>
      <i/>
      <sz val="11"/>
      <color rgb="FFFF0000"/>
      <name val="Tahoma"/>
      <family val="2"/>
    </font>
    <font>
      <sz val="9"/>
      <color indexed="81"/>
      <name val="Tahoma"/>
      <family val="2"/>
    </font>
    <font>
      <b/>
      <sz val="9"/>
      <color indexed="81"/>
      <name val="Tahoma"/>
      <family val="2"/>
    </font>
    <font>
      <b/>
      <sz val="10"/>
      <color rgb="FFFF0000"/>
      <name val="Tahoma"/>
      <family val="2"/>
    </font>
    <font>
      <sz val="8"/>
      <color rgb="FFFF0000"/>
      <name val="Tahoma"/>
      <family val="2"/>
    </font>
    <font>
      <b/>
      <i/>
      <u/>
      <sz val="10"/>
      <color theme="0"/>
      <name val="Tahoma"/>
      <family val="2"/>
    </font>
    <font>
      <i/>
      <sz val="11"/>
      <color theme="1"/>
      <name val="Tahoma"/>
      <family val="2"/>
    </font>
    <font>
      <sz val="8"/>
      <name val="Calibri"/>
      <family val="3"/>
      <charset val="129"/>
      <scheme val="minor"/>
    </font>
  </fonts>
  <fills count="56">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indexed="42"/>
        <bgColor indexed="64"/>
      </patternFill>
    </fill>
    <fill>
      <patternFill patternType="solid">
        <fgColor indexed="43"/>
        <bgColor indexed="64"/>
      </patternFill>
    </fill>
    <fill>
      <patternFill patternType="solid">
        <fgColor theme="1"/>
        <bgColor indexed="64"/>
      </patternFill>
    </fill>
    <fill>
      <patternFill patternType="solid">
        <fgColor theme="0" tint="-0.14999847407452621"/>
        <bgColor indexed="64"/>
      </patternFill>
    </fill>
    <fill>
      <patternFill patternType="solid">
        <fgColor theme="3"/>
        <bgColor indexed="64"/>
      </patternFill>
    </fill>
    <fill>
      <patternFill patternType="solid">
        <fgColor rgb="FF44546A"/>
        <bgColor indexed="64"/>
      </patternFill>
    </fill>
    <fill>
      <patternFill patternType="solid">
        <fgColor rgb="FF003399"/>
        <bgColor indexed="64"/>
      </patternFill>
    </fill>
    <fill>
      <patternFill patternType="solid">
        <fgColor indexed="10"/>
        <bgColor indexed="64"/>
      </patternFill>
    </fill>
    <fill>
      <patternFill patternType="solid">
        <fgColor indexed="41"/>
        <bgColor indexed="64"/>
      </patternFill>
    </fill>
    <fill>
      <patternFill patternType="solid">
        <fgColor indexed="41"/>
        <bgColor indexed="22"/>
      </patternFill>
    </fill>
    <fill>
      <patternFill patternType="solid">
        <fgColor indexed="27"/>
        <bgColor indexed="64"/>
      </patternFill>
    </fill>
    <fill>
      <patternFill patternType="solid">
        <fgColor indexed="9"/>
      </patternFill>
    </fill>
    <fill>
      <patternFill patternType="solid">
        <fgColor rgb="FF0000FF"/>
        <bgColor indexed="64"/>
      </patternFill>
    </fill>
    <fill>
      <patternFill patternType="solid">
        <fgColor rgb="FF00B050"/>
        <bgColor indexed="64"/>
      </patternFill>
    </fill>
    <fill>
      <patternFill patternType="solid">
        <fgColor theme="9" tint="-0.499984740745262"/>
        <bgColor indexed="64"/>
      </patternFill>
    </fill>
    <fill>
      <patternFill patternType="solid">
        <fgColor theme="7"/>
        <bgColor indexed="64"/>
      </patternFill>
    </fill>
    <fill>
      <patternFill patternType="solid">
        <fgColor indexed="44"/>
        <bgColor indexed="64"/>
      </patternFill>
    </fill>
    <fill>
      <patternFill patternType="solid">
        <fgColor indexed="62"/>
        <bgColor indexed="64"/>
      </patternFill>
    </fill>
    <fill>
      <patternFill patternType="solid">
        <fgColor theme="7" tint="0.79998168889431442"/>
        <bgColor indexed="64"/>
      </patternFill>
    </fill>
    <fill>
      <patternFill patternType="solid">
        <fgColor theme="8"/>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00FF99"/>
        <bgColor indexed="64"/>
      </patternFill>
    </fill>
    <fill>
      <patternFill patternType="solid">
        <fgColor rgb="FFFF99CC"/>
        <bgColor indexed="64"/>
      </patternFill>
    </fill>
    <fill>
      <patternFill patternType="solid">
        <fgColor rgb="FFFF33CC"/>
        <bgColor indexed="64"/>
      </patternFill>
    </fill>
    <fill>
      <patternFill patternType="solid">
        <fgColor rgb="FFFCE4D6"/>
        <bgColor indexed="64"/>
      </patternFill>
    </fill>
    <fill>
      <patternFill patternType="solid">
        <fgColor theme="0" tint="-4.9989318521683403E-2"/>
        <bgColor indexed="64"/>
      </patternFill>
    </fill>
    <fill>
      <patternFill patternType="mediumGray">
        <fgColor indexed="22"/>
      </patternFill>
    </fill>
    <fill>
      <patternFill patternType="solid">
        <fgColor theme="0" tint="-0.34998626667073579"/>
        <bgColor indexed="64"/>
      </patternFill>
    </fill>
    <fill>
      <patternFill patternType="solid">
        <fgColor rgb="FF003366"/>
        <bgColor indexed="64"/>
      </patternFill>
    </fill>
    <fill>
      <patternFill patternType="solid">
        <fgColor theme="0" tint="-0.499984740745262"/>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4"/>
        <bgColor indexed="64"/>
      </patternFill>
    </fill>
    <fill>
      <patternFill patternType="solid">
        <fgColor theme="4" tint="0.79998168889431442"/>
        <bgColor indexed="64"/>
      </patternFill>
    </fill>
    <fill>
      <patternFill patternType="solid">
        <fgColor rgb="FFFFFFFF"/>
        <bgColor rgb="FF000000"/>
      </patternFill>
    </fill>
    <fill>
      <patternFill patternType="solid">
        <fgColor rgb="FFF2F2F2"/>
        <bgColor rgb="FF000000"/>
      </patternFill>
    </fill>
    <fill>
      <patternFill patternType="solid">
        <fgColor rgb="FFB8CCE4"/>
        <bgColor rgb="FF000000"/>
      </patternFill>
    </fill>
    <fill>
      <gradientFill degree="90">
        <stop position="0">
          <color rgb="FFD9D9D9"/>
        </stop>
        <stop position="0.5">
          <color rgb="FFBEBEBE"/>
        </stop>
        <stop position="1">
          <color rgb="FFD9D9D9"/>
        </stop>
      </gradientFill>
    </fill>
    <fill>
      <patternFill patternType="gray125">
        <fgColor rgb="FF808080"/>
        <bgColor rgb="FFFFFFFF"/>
      </patternFill>
    </fill>
    <fill>
      <patternFill patternType="solid">
        <fgColor rgb="FFFFFFFF"/>
        <bgColor rgb="FF808080"/>
      </patternFill>
    </fill>
    <fill>
      <gradientFill degree="90">
        <stop position="0">
          <color rgb="FFE97702"/>
        </stop>
        <stop position="0.5">
          <color rgb="FFFA9F54"/>
        </stop>
        <stop position="1">
          <color rgb="FFE97702"/>
        </stop>
      </gradientFill>
    </fill>
    <fill>
      <patternFill patternType="solid">
        <fgColor rgb="FF9999FF"/>
        <bgColor indexed="64"/>
      </patternFill>
    </fill>
    <fill>
      <patternFill patternType="solid">
        <fgColor rgb="FFFF7C80"/>
        <bgColor indexed="64"/>
      </patternFill>
    </fill>
    <fill>
      <patternFill patternType="solid">
        <fgColor rgb="FFFFFF99"/>
        <bgColor indexed="64"/>
      </patternFill>
    </fill>
    <fill>
      <patternFill patternType="solid">
        <fgColor theme="5"/>
        <bgColor auto="1"/>
      </patternFill>
    </fill>
    <fill>
      <patternFill patternType="solid">
        <fgColor theme="5"/>
        <bgColor indexed="64"/>
      </patternFill>
    </fill>
    <fill>
      <patternFill patternType="solid">
        <fgColor rgb="FFFFC000"/>
        <bgColor indexed="64"/>
      </patternFill>
    </fill>
  </fills>
  <borders count="158">
    <border>
      <start/>
      <end/>
      <top/>
      <bottom/>
      <diagonal/>
    </border>
    <border>
      <start style="medium">
        <color indexed="64"/>
      </start>
      <end/>
      <top style="medium">
        <color indexed="64"/>
      </top>
      <bottom style="medium">
        <color indexed="64"/>
      </bottom>
      <diagonal/>
    </border>
    <border>
      <start style="medium">
        <color indexed="64"/>
      </start>
      <end style="medium">
        <color indexed="64"/>
      </end>
      <top style="medium">
        <color indexed="64"/>
      </top>
      <bottom style="medium">
        <color indexed="64"/>
      </bottom>
      <diagonal/>
    </border>
    <border>
      <start style="medium">
        <color indexed="64"/>
      </start>
      <end style="thin">
        <color indexed="64"/>
      </end>
      <top style="medium">
        <color indexed="64"/>
      </top>
      <bottom style="medium">
        <color indexed="64"/>
      </bottom>
      <diagonal/>
    </border>
    <border>
      <start style="thin">
        <color indexed="64"/>
      </start>
      <end style="thin">
        <color indexed="64"/>
      </end>
      <top style="medium">
        <color indexed="64"/>
      </top>
      <bottom style="medium">
        <color indexed="64"/>
      </bottom>
      <diagonal/>
    </border>
    <border>
      <start style="thin">
        <color indexed="64"/>
      </start>
      <end style="medium">
        <color indexed="64"/>
      </end>
      <top style="medium">
        <color indexed="64"/>
      </top>
      <bottom style="medium">
        <color indexed="64"/>
      </bottom>
      <diagonal/>
    </border>
    <border>
      <start style="medium">
        <color indexed="64"/>
      </start>
      <end/>
      <top/>
      <bottom/>
      <diagonal/>
    </border>
    <border>
      <start/>
      <end style="medium">
        <color indexed="64"/>
      </end>
      <top style="medium">
        <color indexed="64"/>
      </top>
      <bottom style="medium">
        <color indexed="64"/>
      </bottom>
      <diagonal/>
    </border>
    <border>
      <start style="medium">
        <color indexed="64"/>
      </start>
      <end style="thin">
        <color indexed="64"/>
      </end>
      <top style="thin">
        <color indexed="64"/>
      </top>
      <bottom style="medium">
        <color indexed="64"/>
      </bottom>
      <diagonal/>
    </border>
    <border>
      <start style="thin">
        <color indexed="64"/>
      </start>
      <end style="thin">
        <color indexed="64"/>
      </end>
      <top style="thin">
        <color indexed="64"/>
      </top>
      <bottom style="medium">
        <color indexed="64"/>
      </bottom>
      <diagonal/>
    </border>
    <border>
      <start style="thin">
        <color indexed="64"/>
      </start>
      <end style="medium">
        <color indexed="64"/>
      </end>
      <top style="thin">
        <color indexed="64"/>
      </top>
      <bottom style="medium">
        <color indexed="64"/>
      </bottom>
      <diagonal/>
    </border>
    <border>
      <start style="medium">
        <color indexed="64"/>
      </start>
      <end/>
      <top style="medium">
        <color indexed="64"/>
      </top>
      <bottom/>
      <diagonal/>
    </border>
    <border>
      <start style="medium">
        <color indexed="64"/>
      </start>
      <end style="medium">
        <color indexed="64"/>
      </end>
      <top style="medium">
        <color indexed="64"/>
      </top>
      <bottom/>
      <diagonal/>
    </border>
    <border>
      <start style="medium">
        <color indexed="64"/>
      </start>
      <end style="thin">
        <color indexed="64"/>
      </end>
      <top style="thin">
        <color indexed="64"/>
      </top>
      <bottom style="thin">
        <color indexed="64"/>
      </bottom>
      <diagonal/>
    </border>
    <border>
      <start style="thin">
        <color indexed="64"/>
      </start>
      <end style="thin">
        <color indexed="64"/>
      </end>
      <top style="thin">
        <color indexed="64"/>
      </top>
      <bottom style="thin">
        <color indexed="64"/>
      </bottom>
      <diagonal/>
    </border>
    <border>
      <start/>
      <end/>
      <top style="medium">
        <color indexed="64"/>
      </top>
      <bottom style="medium">
        <color indexed="64"/>
      </bottom>
      <diagonal/>
    </border>
    <border>
      <start style="thin">
        <color indexed="64"/>
      </start>
      <end style="medium">
        <color indexed="64"/>
      </end>
      <top/>
      <bottom style="medium">
        <color indexed="64"/>
      </bottom>
      <diagonal/>
    </border>
    <border>
      <start style="thin">
        <color indexed="64"/>
      </start>
      <end style="medium">
        <color indexed="64"/>
      </end>
      <top style="thin">
        <color indexed="64"/>
      </top>
      <bottom style="thin">
        <color indexed="64"/>
      </bottom>
      <diagonal/>
    </border>
    <border>
      <start/>
      <end/>
      <top style="medium">
        <color indexed="64"/>
      </top>
      <bottom style="thin">
        <color indexed="64"/>
      </bottom>
      <diagonal/>
    </border>
    <border>
      <start/>
      <end/>
      <top style="medium">
        <color indexed="64"/>
      </top>
      <bottom/>
      <diagonal/>
    </border>
    <border>
      <start/>
      <end style="medium">
        <color indexed="64"/>
      </end>
      <top/>
      <bottom/>
      <diagonal/>
    </border>
    <border>
      <start style="medium">
        <color indexed="64"/>
      </start>
      <end/>
      <top/>
      <bottom style="medium">
        <color indexed="64"/>
      </bottom>
      <diagonal/>
    </border>
    <border>
      <start/>
      <end/>
      <top/>
      <bottom style="medium">
        <color indexed="64"/>
      </bottom>
      <diagonal/>
    </border>
    <border>
      <start/>
      <end style="medium">
        <color indexed="64"/>
      </end>
      <top/>
      <bottom style="medium">
        <color indexed="64"/>
      </bottom>
      <diagonal/>
    </border>
    <border>
      <start style="thin">
        <color indexed="64"/>
      </start>
      <end/>
      <top style="thin">
        <color indexed="64"/>
      </top>
      <bottom style="thin">
        <color indexed="64"/>
      </bottom>
      <diagonal/>
    </border>
    <border>
      <start style="thin">
        <color indexed="64"/>
      </start>
      <end/>
      <top style="thin">
        <color indexed="64"/>
      </top>
      <bottom style="medium">
        <color indexed="64"/>
      </bottom>
      <diagonal/>
    </border>
    <border>
      <start style="medium">
        <color indexed="64"/>
      </start>
      <end style="thin">
        <color indexed="64"/>
      </end>
      <top/>
      <bottom style="thin">
        <color indexed="64"/>
      </bottom>
      <diagonal/>
    </border>
    <border>
      <start style="thin">
        <color indexed="64"/>
      </start>
      <end style="thin">
        <color indexed="64"/>
      </end>
      <top/>
      <bottom style="thin">
        <color indexed="64"/>
      </bottom>
      <diagonal/>
    </border>
    <border>
      <start style="thin">
        <color indexed="64"/>
      </start>
      <end/>
      <top/>
      <bottom style="thin">
        <color indexed="64"/>
      </bottom>
      <diagonal/>
    </border>
    <border>
      <start style="thin">
        <color indexed="64"/>
      </start>
      <end style="medium">
        <color indexed="64"/>
      </end>
      <top/>
      <bottom style="thin">
        <color indexed="64"/>
      </bottom>
      <diagonal/>
    </border>
    <border>
      <start style="medium">
        <color indexed="64"/>
      </start>
      <end/>
      <top style="medium">
        <color indexed="64"/>
      </top>
      <bottom style="thin">
        <color indexed="64"/>
      </bottom>
      <diagonal/>
    </border>
    <border>
      <start/>
      <end style="medium">
        <color indexed="64"/>
      </end>
      <top style="medium">
        <color indexed="64"/>
      </top>
      <bottom style="thin">
        <color indexed="64"/>
      </bottom>
      <diagonal/>
    </border>
    <border>
      <start style="thin">
        <color indexed="64"/>
      </start>
      <end style="thin">
        <color indexed="64"/>
      </end>
      <top/>
      <bottom/>
      <diagonal/>
    </border>
    <border>
      <start style="thin">
        <color indexed="64"/>
      </start>
      <end/>
      <top style="thin">
        <color indexed="64"/>
      </top>
      <bottom/>
      <diagonal/>
    </border>
    <border>
      <start style="medium">
        <color indexed="64"/>
      </start>
      <end style="thin">
        <color indexed="64"/>
      </end>
      <top style="medium">
        <color indexed="64"/>
      </top>
      <bottom/>
      <diagonal/>
    </border>
    <border>
      <start style="thin">
        <color indexed="64"/>
      </start>
      <end style="thin">
        <color indexed="64"/>
      </end>
      <top style="medium">
        <color indexed="64"/>
      </top>
      <bottom/>
      <diagonal/>
    </border>
    <border>
      <start style="thin">
        <color indexed="64"/>
      </start>
      <end style="medium">
        <color indexed="64"/>
      </end>
      <top style="medium">
        <color indexed="64"/>
      </top>
      <bottom/>
      <diagonal/>
    </border>
    <border>
      <start style="medium">
        <color indexed="64"/>
      </start>
      <end/>
      <top/>
      <bottom style="thin">
        <color indexed="64"/>
      </bottom>
      <diagonal/>
    </border>
    <border>
      <start style="thin">
        <color indexed="64"/>
      </start>
      <end style="thin">
        <color indexed="64"/>
      </end>
      <top/>
      <bottom style="medium">
        <color indexed="64"/>
      </bottom>
      <diagonal/>
    </border>
    <border>
      <start style="medium">
        <color indexed="64"/>
      </start>
      <end style="thin">
        <color indexed="64"/>
      </end>
      <top/>
      <bottom/>
      <diagonal/>
    </border>
    <border>
      <start/>
      <end style="medium">
        <color indexed="64"/>
      </end>
      <top style="medium">
        <color indexed="64"/>
      </top>
      <bottom/>
      <diagonal/>
    </border>
    <border>
      <start style="medium">
        <color indexed="64"/>
      </start>
      <end style="medium">
        <color indexed="64"/>
      </end>
      <top/>
      <bottom/>
      <diagonal/>
    </border>
    <border>
      <start style="medium">
        <color indexed="64"/>
      </start>
      <end style="medium">
        <color indexed="64"/>
      </end>
      <top/>
      <bottom style="medium">
        <color indexed="64"/>
      </bottom>
      <diagonal/>
    </border>
    <border>
      <start/>
      <end style="thin">
        <color indexed="64"/>
      </end>
      <top style="medium">
        <color indexed="64"/>
      </top>
      <bottom style="thin">
        <color indexed="64"/>
      </bottom>
      <diagonal/>
    </border>
    <border>
      <start style="thin">
        <color indexed="64"/>
      </start>
      <end/>
      <top style="medium">
        <color indexed="64"/>
      </top>
      <bottom style="thin">
        <color indexed="64"/>
      </bottom>
      <diagonal/>
    </border>
    <border>
      <start style="thin">
        <color indexed="64"/>
      </start>
      <end/>
      <top style="medium">
        <color indexed="64"/>
      </top>
      <bottom/>
      <diagonal/>
    </border>
    <border>
      <start style="medium">
        <color indexed="64"/>
      </start>
      <end/>
      <top style="thin">
        <color indexed="64"/>
      </top>
      <bottom style="thin">
        <color indexed="64"/>
      </bottom>
      <diagonal/>
    </border>
    <border>
      <start/>
      <end/>
      <top style="thin">
        <color indexed="64"/>
      </top>
      <bottom style="thin">
        <color indexed="64"/>
      </bottom>
      <diagonal/>
    </border>
    <border>
      <start/>
      <end style="thin">
        <color indexed="64"/>
      </end>
      <top style="thin">
        <color indexed="64"/>
      </top>
      <bottom style="thin">
        <color indexed="64"/>
      </bottom>
      <diagonal/>
    </border>
    <border>
      <start/>
      <end style="medium">
        <color indexed="64"/>
      </end>
      <top style="thin">
        <color indexed="64"/>
      </top>
      <bottom style="thin">
        <color indexed="64"/>
      </bottom>
      <diagonal/>
    </border>
    <border>
      <start style="medium">
        <color indexed="64"/>
      </start>
      <end style="thin">
        <color indexed="64"/>
      </end>
      <top style="medium">
        <color indexed="64"/>
      </top>
      <bottom style="thin">
        <color indexed="64"/>
      </bottom>
      <diagonal/>
    </border>
    <border>
      <start style="thin">
        <color indexed="64"/>
      </start>
      <end style="thin">
        <color indexed="64"/>
      </end>
      <top style="medium">
        <color indexed="64"/>
      </top>
      <bottom style="thin">
        <color indexed="64"/>
      </bottom>
      <diagonal/>
    </border>
    <border>
      <start style="thin">
        <color indexed="64"/>
      </start>
      <end style="medium">
        <color indexed="64"/>
      </end>
      <top style="medium">
        <color indexed="64"/>
      </top>
      <bottom style="thin">
        <color indexed="64"/>
      </bottom>
      <diagonal/>
    </border>
    <border>
      <start style="medium">
        <color indexed="64"/>
      </start>
      <end/>
      <top style="thin">
        <color indexed="64"/>
      </top>
      <bottom/>
      <diagonal/>
    </border>
    <border>
      <start/>
      <end/>
      <top style="thin">
        <color indexed="64"/>
      </top>
      <bottom/>
      <diagonal/>
    </border>
    <border>
      <start/>
      <end style="thin">
        <color indexed="64"/>
      </end>
      <top style="thin">
        <color indexed="64"/>
      </top>
      <bottom/>
      <diagonal/>
    </border>
    <border>
      <start/>
      <end style="medium">
        <color indexed="64"/>
      </end>
      <top style="thin">
        <color indexed="64"/>
      </top>
      <bottom/>
      <diagonal/>
    </border>
    <border>
      <start/>
      <end/>
      <top/>
      <bottom style="thin">
        <color indexed="64"/>
      </bottom>
      <diagonal/>
    </border>
    <border>
      <start/>
      <end style="thin">
        <color indexed="64"/>
      </end>
      <top/>
      <bottom style="thin">
        <color indexed="64"/>
      </bottom>
      <diagonal/>
    </border>
    <border>
      <start/>
      <end style="medium">
        <color indexed="64"/>
      </end>
      <top/>
      <bottom style="thin">
        <color indexed="64"/>
      </bottom>
      <diagonal/>
    </border>
    <border>
      <start/>
      <end style="thin">
        <color indexed="64"/>
      </end>
      <top/>
      <bottom/>
      <diagonal/>
    </border>
    <border>
      <start style="medium">
        <color indexed="64"/>
      </start>
      <end/>
      <top style="thin">
        <color indexed="64"/>
      </top>
      <bottom style="medium">
        <color indexed="64"/>
      </bottom>
      <diagonal/>
    </border>
    <border>
      <start/>
      <end/>
      <top style="thin">
        <color indexed="64"/>
      </top>
      <bottom style="medium">
        <color indexed="64"/>
      </bottom>
      <diagonal/>
    </border>
    <border>
      <start/>
      <end style="thin">
        <color indexed="64"/>
      </end>
      <top style="thin">
        <color indexed="64"/>
      </top>
      <bottom style="medium">
        <color indexed="64"/>
      </bottom>
      <diagonal/>
    </border>
    <border>
      <start style="thin">
        <color indexed="64"/>
      </start>
      <end/>
      <top/>
      <bottom/>
      <diagonal/>
    </border>
    <border>
      <start style="medium">
        <color indexed="64"/>
      </start>
      <end/>
      <top style="medium">
        <color indexed="64"/>
      </top>
      <bottom style="thin">
        <color rgb="FF777777"/>
      </bottom>
      <diagonal/>
    </border>
    <border>
      <start/>
      <end/>
      <top style="medium">
        <color indexed="64"/>
      </top>
      <bottom style="thin">
        <color rgb="FF777777"/>
      </bottom>
      <diagonal/>
    </border>
    <border>
      <start/>
      <end style="medium">
        <color indexed="64"/>
      </end>
      <top style="medium">
        <color indexed="64"/>
      </top>
      <bottom style="thin">
        <color rgb="FF777777"/>
      </bottom>
      <diagonal/>
    </border>
    <border>
      <start style="medium">
        <color indexed="64"/>
      </start>
      <end/>
      <top style="thin">
        <color rgb="FF777777"/>
      </top>
      <bottom style="thin">
        <color rgb="FF777777"/>
      </bottom>
      <diagonal/>
    </border>
    <border>
      <start/>
      <end/>
      <top style="thin">
        <color rgb="FF777777"/>
      </top>
      <bottom style="thin">
        <color rgb="FF777777"/>
      </bottom>
      <diagonal/>
    </border>
    <border>
      <start/>
      <end style="medium">
        <color indexed="64"/>
      </end>
      <top style="thin">
        <color rgb="FF777777"/>
      </top>
      <bottom style="thin">
        <color rgb="FF777777"/>
      </bottom>
      <diagonal/>
    </border>
    <border>
      <start style="medium">
        <color indexed="64"/>
      </start>
      <end/>
      <top style="thin">
        <color rgb="FF777777"/>
      </top>
      <bottom style="medium">
        <color indexed="64"/>
      </bottom>
      <diagonal/>
    </border>
    <border>
      <start/>
      <end/>
      <top style="thin">
        <color rgb="FF777777"/>
      </top>
      <bottom style="medium">
        <color indexed="64"/>
      </bottom>
      <diagonal/>
    </border>
    <border>
      <start/>
      <end style="medium">
        <color indexed="64"/>
      </end>
      <top style="thin">
        <color rgb="FF777777"/>
      </top>
      <bottom style="medium">
        <color indexed="64"/>
      </bottom>
      <diagonal/>
    </border>
    <border>
      <start style="thin">
        <color rgb="FF777777"/>
      </start>
      <end/>
      <top style="medium">
        <color indexed="64"/>
      </top>
      <bottom style="thin">
        <color rgb="FF777777"/>
      </bottom>
      <diagonal/>
    </border>
    <border>
      <start style="thin">
        <color rgb="FF777777"/>
      </start>
      <end/>
      <top style="thin">
        <color rgb="FF777777"/>
      </top>
      <bottom style="thin">
        <color rgb="FF777777"/>
      </bottom>
      <diagonal/>
    </border>
    <border>
      <start style="thin">
        <color rgb="FF777777"/>
      </start>
      <end/>
      <top style="thin">
        <color rgb="FF777777"/>
      </top>
      <bottom style="medium">
        <color indexed="64"/>
      </bottom>
      <diagonal/>
    </border>
    <border>
      <start style="medium">
        <color indexed="64"/>
      </start>
      <end style="medium">
        <color indexed="64"/>
      </end>
      <top style="medium">
        <color indexed="64"/>
      </top>
      <bottom style="thin">
        <color rgb="FF777777"/>
      </bottom>
      <diagonal/>
    </border>
    <border>
      <start style="medium">
        <color indexed="64"/>
      </start>
      <end style="medium">
        <color indexed="64"/>
      </end>
      <top style="thin">
        <color rgb="FF777777"/>
      </top>
      <bottom style="thin">
        <color rgb="FF777777"/>
      </bottom>
      <diagonal/>
    </border>
    <border>
      <start style="medium">
        <color indexed="64"/>
      </start>
      <end style="medium">
        <color indexed="64"/>
      </end>
      <top style="thin">
        <color rgb="FF777777"/>
      </top>
      <bottom style="medium">
        <color indexed="64"/>
      </bottom>
      <diagonal/>
    </border>
    <border>
      <start style="thin">
        <color indexed="64"/>
      </start>
      <end style="medium">
        <color indexed="64"/>
      </end>
      <top style="thin">
        <color indexed="64"/>
      </top>
      <bottom/>
      <diagonal/>
    </border>
    <border>
      <start style="thin">
        <color indexed="64"/>
      </start>
      <end style="thin">
        <color indexed="64"/>
      </end>
      <top style="thin">
        <color indexed="64"/>
      </top>
      <bottom/>
      <diagonal/>
    </border>
    <border>
      <start style="medium">
        <color indexed="64"/>
      </start>
      <end style="thin">
        <color indexed="64"/>
      </end>
      <top style="thin">
        <color indexed="64"/>
      </top>
      <bottom/>
      <diagonal/>
    </border>
    <border>
      <start/>
      <end style="medium">
        <color indexed="64"/>
      </end>
      <top style="thin">
        <color indexed="64"/>
      </top>
      <bottom style="medium">
        <color indexed="64"/>
      </bottom>
      <diagonal/>
    </border>
    <border>
      <start/>
      <end style="thin">
        <color indexed="8"/>
      </end>
      <top/>
      <bottom/>
      <diagonal/>
    </border>
    <border>
      <start style="thin">
        <color indexed="8"/>
      </start>
      <end style="thin">
        <color indexed="8"/>
      </end>
      <top/>
      <bottom/>
      <diagonal/>
    </border>
    <border>
      <start style="thin">
        <color indexed="8"/>
      </start>
      <end/>
      <top style="medium">
        <color indexed="64"/>
      </top>
      <bottom/>
      <diagonal/>
    </border>
    <border>
      <start style="thin">
        <color indexed="8"/>
      </start>
      <end style="medium">
        <color indexed="64"/>
      </end>
      <top/>
      <bottom/>
      <diagonal/>
    </border>
    <border>
      <start/>
      <end style="thin">
        <color indexed="64"/>
      </end>
      <top style="medium">
        <color indexed="64"/>
      </top>
      <bottom/>
      <diagonal/>
    </border>
    <border>
      <start style="thin">
        <color indexed="64"/>
      </start>
      <end/>
      <top style="medium">
        <color indexed="64"/>
      </top>
      <bottom style="medium">
        <color indexed="64"/>
      </bottom>
      <diagonal/>
    </border>
    <border>
      <start style="medium">
        <color indexed="64"/>
      </start>
      <end style="medium">
        <color indexed="64"/>
      </end>
      <top style="thin">
        <color indexed="64"/>
      </top>
      <bottom style="thin">
        <color indexed="64"/>
      </bottom>
      <diagonal/>
    </border>
    <border>
      <start style="medium">
        <color indexed="64"/>
      </start>
      <end style="medium">
        <color indexed="64"/>
      </end>
      <top style="medium">
        <color indexed="64"/>
      </top>
      <bottom style="thin">
        <color indexed="64"/>
      </bottom>
      <diagonal/>
    </border>
    <border>
      <start style="medium">
        <color indexed="64"/>
      </start>
      <end style="medium">
        <color indexed="64"/>
      </end>
      <top style="thin">
        <color indexed="64"/>
      </top>
      <bottom style="medium">
        <color indexed="64"/>
      </bottom>
      <diagonal/>
    </border>
    <border>
      <start style="medium">
        <color indexed="64"/>
      </start>
      <end style="medium">
        <color indexed="64"/>
      </end>
      <top/>
      <bottom style="thin">
        <color indexed="64"/>
      </bottom>
      <diagonal/>
    </border>
    <border>
      <start style="double">
        <color indexed="64"/>
      </start>
      <end/>
      <top style="double">
        <color indexed="64"/>
      </top>
      <bottom/>
      <diagonal/>
    </border>
    <border>
      <start/>
      <end/>
      <top style="double">
        <color indexed="64"/>
      </top>
      <bottom/>
      <diagonal/>
    </border>
    <border>
      <start/>
      <end style="double">
        <color indexed="64"/>
      </end>
      <top style="double">
        <color indexed="64"/>
      </top>
      <bottom/>
      <diagonal/>
    </border>
    <border>
      <start style="double">
        <color indexed="64"/>
      </start>
      <end/>
      <top/>
      <bottom style="double">
        <color indexed="64"/>
      </bottom>
      <diagonal/>
    </border>
    <border>
      <start/>
      <end/>
      <top/>
      <bottom style="double">
        <color indexed="64"/>
      </bottom>
      <diagonal/>
    </border>
    <border>
      <start/>
      <end style="double">
        <color indexed="64"/>
      </end>
      <top/>
      <bottom style="double">
        <color indexed="64"/>
      </bottom>
      <diagonal/>
    </border>
    <border>
      <start style="thin">
        <color indexed="64"/>
      </start>
      <end style="medium">
        <color indexed="64"/>
      </end>
      <top/>
      <bottom/>
      <diagonal/>
    </border>
    <border>
      <start/>
      <end style="thin">
        <color indexed="64"/>
      </end>
      <top/>
      <bottom style="medium">
        <color indexed="64"/>
      </bottom>
      <diagonal/>
    </border>
    <border>
      <start style="medium">
        <color indexed="64"/>
      </start>
      <end style="medium">
        <color indexed="64"/>
      </end>
      <top style="thin">
        <color indexed="64"/>
      </top>
      <bottom/>
      <diagonal/>
    </border>
    <border>
      <start style="thin">
        <color theme="0" tint="-0.34998626667073579"/>
      </start>
      <end/>
      <top style="thin">
        <color theme="0" tint="-0.34998626667073579"/>
      </top>
      <bottom/>
      <diagonal/>
    </border>
    <border>
      <start style="thin">
        <color theme="0" tint="-0.249977111117893"/>
      </start>
      <end/>
      <top style="thin">
        <color theme="0" tint="-0.249977111117893"/>
      </top>
      <bottom/>
      <diagonal/>
    </border>
    <border>
      <start/>
      <end/>
      <top style="thin">
        <color theme="0" tint="-0.249977111117893"/>
      </top>
      <bottom/>
      <diagonal/>
    </border>
    <border>
      <start/>
      <end style="thin">
        <color theme="0" tint="-0.249977111117893"/>
      </end>
      <top style="thin">
        <color theme="0" tint="-0.249977111117893"/>
      </top>
      <bottom/>
      <diagonal/>
    </border>
    <border>
      <start style="thin">
        <color theme="0" tint="-0.34998626667073579"/>
      </start>
      <end/>
      <top/>
      <bottom/>
      <diagonal/>
    </border>
    <border>
      <start style="thin">
        <color theme="0" tint="-0.249977111117893"/>
      </start>
      <end/>
      <top/>
      <bottom/>
      <diagonal/>
    </border>
    <border>
      <start style="thin">
        <color theme="0" tint="-0.34998626667073579"/>
      </start>
      <end/>
      <top style="thin">
        <color theme="0" tint="-0.34998626667073579"/>
      </top>
      <bottom style="thin">
        <color theme="0" tint="-0.34998626667073579"/>
      </bottom>
      <diagonal/>
    </border>
    <border>
      <start/>
      <end/>
      <top style="thin">
        <color theme="0" tint="-0.34998626667073579"/>
      </top>
      <bottom style="thin">
        <color theme="0" tint="-0.34998626667073579"/>
      </bottom>
      <diagonal/>
    </border>
    <border>
      <start/>
      <end style="thin">
        <color theme="0" tint="-0.34998626667073579"/>
      </end>
      <top style="thin">
        <color theme="0" tint="-0.34998626667073579"/>
      </top>
      <bottom style="thin">
        <color theme="0" tint="-0.34998626667073579"/>
      </bottom>
      <diagonal/>
    </border>
    <border>
      <start/>
      <end style="thin">
        <color theme="0" tint="-0.249977111117893"/>
      </end>
      <top/>
      <bottom/>
      <diagonal/>
    </border>
    <border>
      <start style="thin">
        <color theme="0" tint="-0.34998626667073579"/>
      </start>
      <end/>
      <top/>
      <bottom style="thin">
        <color theme="0" tint="-0.34998626667073579"/>
      </bottom>
      <diagonal/>
    </border>
    <border>
      <start style="thin">
        <color theme="0" tint="-0.249977111117893"/>
      </start>
      <end/>
      <top/>
      <bottom style="thin">
        <color theme="0" tint="-0.249977111117893"/>
      </bottom>
      <diagonal/>
    </border>
    <border>
      <start/>
      <end/>
      <top/>
      <bottom style="thin">
        <color theme="0" tint="-0.249977111117893"/>
      </bottom>
      <diagonal/>
    </border>
    <border>
      <start/>
      <end style="thin">
        <color theme="0" tint="-0.249977111117893"/>
      </end>
      <top/>
      <bottom style="thin">
        <color theme="0" tint="-0.249977111117893"/>
      </bottom>
      <diagonal/>
    </border>
    <border>
      <start style="thin">
        <color theme="0" tint="-0.249977111117893"/>
      </start>
      <end/>
      <top style="thin">
        <color theme="0" tint="-0.249977111117893"/>
      </top>
      <bottom style="thin">
        <color theme="0" tint="-0.249977111117893"/>
      </bottom>
      <diagonal/>
    </border>
    <border>
      <start/>
      <end/>
      <top style="thin">
        <color theme="0" tint="-0.249977111117893"/>
      </top>
      <bottom style="thin">
        <color theme="0" tint="-0.249977111117893"/>
      </bottom>
      <diagonal/>
    </border>
    <border>
      <start/>
      <end style="thin">
        <color theme="0" tint="-0.249977111117893"/>
      </end>
      <top style="thin">
        <color theme="0" tint="-0.249977111117893"/>
      </top>
      <bottom style="thin">
        <color theme="0" tint="-0.249977111117893"/>
      </bottom>
      <diagonal/>
    </border>
    <border>
      <start style="thin">
        <color theme="0" tint="-0.249977111117893"/>
      </start>
      <end style="thin">
        <color theme="0" tint="-0.249977111117893"/>
      </end>
      <top style="thin">
        <color theme="0" tint="-0.249977111117893"/>
      </top>
      <bottom/>
      <diagonal/>
    </border>
    <border>
      <start style="thin">
        <color theme="0" tint="-0.249977111117893"/>
      </start>
      <end style="thin">
        <color theme="0" tint="-0.249977111117893"/>
      </end>
      <top/>
      <bottom/>
      <diagonal/>
    </border>
    <border>
      <start style="thin">
        <color theme="0" tint="-0.34998626667073579"/>
      </start>
      <end style="thin">
        <color theme="0" tint="-0.34998626667073579"/>
      </end>
      <top style="thin">
        <color theme="0" tint="-0.34998626667073579"/>
      </top>
      <bottom style="thin">
        <color theme="0" tint="-0.34998626667073579"/>
      </bottom>
      <diagonal/>
    </border>
    <border>
      <start/>
      <end/>
      <top style="thin">
        <color theme="0" tint="-0.34998626667073579"/>
      </top>
      <bottom/>
      <diagonal/>
    </border>
    <border>
      <start style="thin">
        <color theme="0" tint="-0.249977111117893"/>
      </start>
      <end style="thin">
        <color theme="0" tint="-0.249977111117893"/>
      </end>
      <top/>
      <bottom style="thin">
        <color theme="0" tint="-0.249977111117893"/>
      </bottom>
      <diagonal/>
    </border>
    <border>
      <start style="thin">
        <color rgb="FFA6A6A6"/>
      </start>
      <end/>
      <top style="thin">
        <color rgb="FFA6A6A6"/>
      </top>
      <bottom/>
      <diagonal/>
    </border>
    <border>
      <start style="thin">
        <color rgb="FFA6A6A6"/>
      </start>
      <end/>
      <top/>
      <bottom/>
      <diagonal/>
    </border>
    <border>
      <start style="thin">
        <color rgb="FFA6A6A6"/>
      </start>
      <end/>
      <top style="thin">
        <color rgb="FFA6A6A6"/>
      </top>
      <bottom style="thin">
        <color rgb="FFA6A6A6"/>
      </bottom>
      <diagonal/>
    </border>
    <border>
      <start/>
      <end/>
      <top style="thin">
        <color rgb="FFA6A6A6"/>
      </top>
      <bottom style="thin">
        <color rgb="FFA6A6A6"/>
      </bottom>
      <diagonal/>
    </border>
    <border>
      <start/>
      <end style="thin">
        <color rgb="FFA6A6A6"/>
      </end>
      <top style="thin">
        <color rgb="FFA6A6A6"/>
      </top>
      <bottom style="thin">
        <color rgb="FFA6A6A6"/>
      </bottom>
      <diagonal/>
    </border>
    <border>
      <start style="thin">
        <color rgb="FFA6A6A6"/>
      </start>
      <end/>
      <top/>
      <bottom style="thin">
        <color rgb="FFA6A6A6"/>
      </bottom>
      <diagonal/>
    </border>
    <border>
      <start/>
      <end/>
      <top style="thin">
        <color rgb="FFA6A6A6"/>
      </top>
      <bottom/>
      <diagonal/>
    </border>
    <border>
      <start/>
      <end style="thin">
        <color rgb="FFA6A6A6"/>
      </end>
      <top style="thin">
        <color rgb="FFA6A6A6"/>
      </top>
      <bottom/>
      <diagonal/>
    </border>
    <border>
      <start style="thin">
        <color rgb="FFD9D9D9"/>
      </start>
      <end/>
      <top style="thin">
        <color rgb="FFD9D9D9"/>
      </top>
      <bottom style="thin">
        <color rgb="FFD9D9D9"/>
      </bottom>
      <diagonal/>
    </border>
    <border>
      <start/>
      <end/>
      <top style="thin">
        <color rgb="FFD9D9D9"/>
      </top>
      <bottom style="thin">
        <color rgb="FFD9D9D9"/>
      </bottom>
      <diagonal/>
    </border>
    <border>
      <start/>
      <end style="thin">
        <color rgb="FFD9D9D9"/>
      </end>
      <top style="thin">
        <color rgb="FFD9D9D9"/>
      </top>
      <bottom style="thin">
        <color rgb="FFD9D9D9"/>
      </bottom>
      <diagonal/>
    </border>
    <border>
      <start/>
      <end/>
      <top style="thin">
        <color rgb="FFD9D9D9"/>
      </top>
      <bottom/>
      <diagonal/>
    </border>
    <border>
      <start/>
      <end/>
      <top/>
      <bottom style="thin">
        <color rgb="FFA6A6A6"/>
      </bottom>
      <diagonal/>
    </border>
    <border>
      <start/>
      <end style="thin">
        <color rgb="FFA6A6A6"/>
      </end>
      <top/>
      <bottom style="thin">
        <color rgb="FFA6A6A6"/>
      </bottom>
      <diagonal/>
    </border>
    <border>
      <start style="thin">
        <color rgb="FFA6A6A6"/>
      </start>
      <end/>
      <top style="thin">
        <color indexed="64"/>
      </top>
      <bottom style="thin">
        <color rgb="FFA6A6A6"/>
      </bottom>
      <diagonal/>
    </border>
    <border>
      <start/>
      <end/>
      <top style="thin">
        <color indexed="64"/>
      </top>
      <bottom style="thin">
        <color rgb="FFA6A6A6"/>
      </bottom>
      <diagonal/>
    </border>
    <border>
      <start/>
      <end style="thin">
        <color rgb="FFA6A6A6"/>
      </end>
      <top style="thin">
        <color indexed="64"/>
      </top>
      <bottom style="thin">
        <color rgb="FFA6A6A6"/>
      </bottom>
      <diagonal/>
    </border>
    <border>
      <start style="thin">
        <color rgb="FFD9D9D9"/>
      </start>
      <end style="thin">
        <color rgb="FFD9D9D9"/>
      </end>
      <top style="thin">
        <color rgb="FFD9D9D9"/>
      </top>
      <bottom style="thin">
        <color rgb="FFD9D9D9"/>
      </bottom>
      <diagonal/>
    </border>
    <border>
      <start style="thin">
        <color rgb="FFA6A6A6"/>
      </start>
      <end style="thin">
        <color rgb="FFA6A6A6"/>
      </end>
      <top style="thin">
        <color rgb="FFA6A6A6"/>
      </top>
      <bottom/>
      <diagonal/>
    </border>
    <border>
      <start style="thin">
        <color rgb="FFA6A6A6"/>
      </start>
      <end/>
      <top/>
      <bottom style="thin">
        <color rgb="FFD9D9D9"/>
      </bottom>
      <diagonal/>
    </border>
    <border>
      <start style="thin">
        <color rgb="FFD9D9D9"/>
      </start>
      <end style="thin">
        <color rgb="FFD9D9D9"/>
      </end>
      <top style="thin">
        <color rgb="FFD9D9D9"/>
      </top>
      <bottom style="medium">
        <color auto="1"/>
      </bottom>
      <diagonal/>
    </border>
    <border>
      <start style="thin">
        <color rgb="FFD9D9D9"/>
      </start>
      <end/>
      <top style="thin">
        <color rgb="FFD9D9D9"/>
      </top>
      <bottom style="medium">
        <color auto="1"/>
      </bottom>
      <diagonal/>
    </border>
    <border>
      <start/>
      <end/>
      <top/>
      <bottom style="hair">
        <color indexed="64"/>
      </bottom>
      <diagonal/>
    </border>
    <border>
      <start/>
      <end/>
      <top style="hair">
        <color indexed="64"/>
      </top>
      <bottom style="medium">
        <color indexed="64"/>
      </bottom>
      <diagonal/>
    </border>
    <border>
      <start/>
      <end/>
      <top style="hair">
        <color indexed="64"/>
      </top>
      <bottom style="hair">
        <color indexed="64"/>
      </bottom>
      <diagonal/>
    </border>
    <border>
      <start/>
      <end/>
      <top style="hair">
        <color indexed="64"/>
      </top>
      <bottom/>
      <diagonal/>
    </border>
    <border>
      <start/>
      <end/>
      <top style="medium">
        <color rgb="FFBFBFBF"/>
      </top>
      <bottom/>
      <diagonal/>
    </border>
    <border>
      <start/>
      <end/>
      <top/>
      <bottom style="medium">
        <color rgb="FFBFBFBF"/>
      </bottom>
      <diagonal/>
    </border>
    <border>
      <start style="thin">
        <color indexed="64"/>
      </start>
      <end style="thin">
        <color indexed="64"/>
      </end>
      <top/>
      <bottom style="dashed">
        <color indexed="64"/>
      </bottom>
      <diagonal/>
    </border>
    <border>
      <start style="thin">
        <color indexed="64"/>
      </start>
      <end style="thin">
        <color indexed="64"/>
      </end>
      <top style="dashed">
        <color indexed="64"/>
      </top>
      <bottom/>
      <diagonal/>
    </border>
    <border>
      <start style="thin">
        <color rgb="FFA6A6A6"/>
      </start>
      <end/>
      <top style="thin">
        <color rgb="FFA6A6A6"/>
      </top>
      <bottom style="thin">
        <color indexed="64"/>
      </bottom>
      <diagonal/>
    </border>
    <border>
      <start/>
      <end style="thin">
        <color indexed="64"/>
      </end>
      <top style="thin">
        <color rgb="FFA6A6A6"/>
      </top>
      <bottom style="thin">
        <color indexed="64"/>
      </bottom>
      <diagonal/>
    </border>
    <border>
      <start/>
      <end/>
      <top style="hair">
        <color indexed="64"/>
      </top>
      <bottom style="thin">
        <color indexed="64"/>
      </bottom>
      <diagonal/>
    </border>
  </borders>
  <cellStyleXfs count="86">
    <xf numFmtId="0" fontId="0" fillId="0" borderId="0"/>
    <xf numFmtId="0" fontId="4" fillId="0" borderId="0"/>
    <xf numFmtId="0" fontId="4" fillId="0" borderId="0"/>
    <xf numFmtId="9" fontId="29" fillId="0" borderId="0" applyFont="0" applyFill="0" applyBorder="0" applyAlignment="0" applyProtection="0"/>
    <xf numFmtId="0" fontId="43" fillId="0" borderId="0">
      <alignment horizontal="center" vertical="center" wrapText="1"/>
    </xf>
    <xf numFmtId="0" fontId="4" fillId="0" borderId="0"/>
    <xf numFmtId="0" fontId="43" fillId="0" borderId="0">
      <alignment horizontal="center" vertical="center" wrapText="1"/>
    </xf>
    <xf numFmtId="0" fontId="48" fillId="0" borderId="0" applyNumberFormat="0" applyFill="0" applyBorder="0" applyAlignment="0" applyProtection="0">
      <alignment vertical="top"/>
      <protection locked="0"/>
    </xf>
    <xf numFmtId="0" fontId="52" fillId="17" borderId="0"/>
    <xf numFmtId="9" fontId="4" fillId="0" borderId="0" applyFont="0" applyFill="0" applyBorder="0" applyAlignment="0" applyProtection="0"/>
    <xf numFmtId="0" fontId="4" fillId="0" borderId="0"/>
    <xf numFmtId="0" fontId="43" fillId="0" borderId="0">
      <alignment horizontal="center" vertical="center" wrapText="1"/>
    </xf>
    <xf numFmtId="43" fontId="4" fillId="0" borderId="0" applyFont="0" applyFill="0" applyBorder="0" applyAlignment="0" applyProtection="0"/>
    <xf numFmtId="0" fontId="43" fillId="0" borderId="0">
      <alignment horizontal="center" wrapText="1"/>
      <protection locked="0"/>
    </xf>
    <xf numFmtId="178" fontId="99" fillId="0" borderId="0" applyFill="0" applyBorder="0" applyAlignment="0"/>
    <xf numFmtId="0" fontId="100" fillId="0" borderId="0"/>
    <xf numFmtId="182" fontId="106" fillId="0" borderId="0"/>
    <xf numFmtId="182" fontId="106" fillId="0" borderId="0"/>
    <xf numFmtId="182" fontId="106" fillId="0" borderId="0"/>
    <xf numFmtId="182" fontId="106" fillId="0" borderId="0"/>
    <xf numFmtId="182" fontId="106" fillId="0" borderId="0"/>
    <xf numFmtId="182" fontId="106" fillId="0" borderId="0"/>
    <xf numFmtId="182" fontId="106" fillId="0" borderId="0"/>
    <xf numFmtId="182" fontId="106" fillId="0" borderId="0"/>
    <xf numFmtId="176" fontId="4" fillId="0" borderId="0" applyFont="0" applyFill="0" applyBorder="0" applyAlignment="0" applyProtection="0"/>
    <xf numFmtId="40" fontId="101" fillId="0" borderId="0" applyFont="0" applyFill="0" applyBorder="0" applyAlignment="0" applyProtection="0"/>
    <xf numFmtId="174" fontId="46" fillId="0" borderId="0">
      <alignment horizontal="center"/>
    </xf>
    <xf numFmtId="178" fontId="99" fillId="0" borderId="0" applyFont="0" applyFill="0" applyBorder="0" applyAlignment="0" applyProtection="0"/>
    <xf numFmtId="170" fontId="4" fillId="0" borderId="0" applyFont="0" applyFill="0" applyBorder="0" applyAlignment="0" applyProtection="0"/>
    <xf numFmtId="175" fontId="4" fillId="2" borderId="0" applyFont="0" applyBorder="0"/>
    <xf numFmtId="165" fontId="101" fillId="0" borderId="0" applyFont="0" applyFill="0" applyBorder="0" applyProtection="0">
      <alignment horizontal="centerContinuous"/>
    </xf>
    <xf numFmtId="14" fontId="51" fillId="0" borderId="0" applyFill="0" applyBorder="0" applyAlignment="0"/>
    <xf numFmtId="14" fontId="101" fillId="0" borderId="64" applyFont="0" applyFill="0" applyBorder="0" applyAlignment="0">
      <alignment horizontal="center"/>
    </xf>
    <xf numFmtId="38" fontId="4" fillId="0" borderId="0" applyFont="0" applyFill="0" applyBorder="0" applyAlignment="0" applyProtection="0"/>
    <xf numFmtId="40" fontId="4" fillId="0" borderId="0" applyFont="0" applyFill="0" applyBorder="0" applyAlignment="0" applyProtection="0"/>
    <xf numFmtId="176" fontId="4" fillId="0" borderId="0" applyFill="0" applyBorder="0" applyAlignment="0"/>
    <xf numFmtId="178" fontId="99" fillId="0" borderId="0" applyFill="0" applyBorder="0" applyAlignment="0"/>
    <xf numFmtId="176" fontId="4" fillId="0" borderId="0" applyFill="0" applyBorder="0" applyAlignment="0"/>
    <xf numFmtId="180" fontId="99" fillId="0" borderId="0" applyFill="0" applyBorder="0" applyAlignment="0"/>
    <xf numFmtId="178" fontId="99" fillId="0" borderId="0" applyFill="0" applyBorder="0" applyAlignment="0"/>
    <xf numFmtId="38" fontId="17" fillId="3" borderId="0" applyNumberFormat="0" applyBorder="0" applyAlignment="0" applyProtection="0"/>
    <xf numFmtId="0" fontId="102" fillId="0" borderId="0">
      <alignment horizontal="left"/>
    </xf>
    <xf numFmtId="0" fontId="2" fillId="0" borderId="15" applyNumberFormat="0" applyAlignment="0" applyProtection="0">
      <alignment horizontal="left" vertical="center"/>
    </xf>
    <xf numFmtId="0" fontId="2" fillId="0" borderId="47">
      <alignment horizontal="left" vertical="center"/>
    </xf>
    <xf numFmtId="0" fontId="98" fillId="0" borderId="0" applyNumberFormat="0" applyFill="0" applyBorder="0" applyAlignment="0" applyProtection="0">
      <alignment vertical="top"/>
      <protection locked="0"/>
    </xf>
    <xf numFmtId="10" fontId="17" fillId="3" borderId="14" applyNumberFormat="0" applyBorder="0" applyAlignment="0" applyProtection="0"/>
    <xf numFmtId="176" fontId="4" fillId="0" borderId="0" applyFill="0" applyBorder="0" applyAlignment="0"/>
    <xf numFmtId="178" fontId="99" fillId="0" borderId="0" applyFill="0" applyBorder="0" applyAlignment="0"/>
    <xf numFmtId="176" fontId="4" fillId="0" borderId="0" applyFill="0" applyBorder="0" applyAlignment="0"/>
    <xf numFmtId="180" fontId="99" fillId="0" borderId="0" applyFill="0" applyBorder="0" applyAlignment="0"/>
    <xf numFmtId="178" fontId="99" fillId="0" borderId="0" applyFill="0" applyBorder="0" applyAlignment="0"/>
    <xf numFmtId="172" fontId="4" fillId="0" borderId="0" applyFont="0" applyFill="0" applyBorder="0" applyAlignment="0" applyProtection="0"/>
    <xf numFmtId="173" fontId="4" fillId="0" borderId="0" applyFont="0" applyFill="0" applyBorder="0" applyAlignment="0" applyProtection="0"/>
    <xf numFmtId="0" fontId="103" fillId="0" borderId="22"/>
    <xf numFmtId="42" fontId="4" fillId="0" borderId="0" applyFont="0" applyFill="0" applyBorder="0" applyAlignment="0" applyProtection="0"/>
    <xf numFmtId="44" fontId="4" fillId="0" borderId="0" applyFont="0" applyFill="0" applyBorder="0" applyAlignment="0" applyProtection="0"/>
    <xf numFmtId="171" fontId="4" fillId="0" borderId="0"/>
    <xf numFmtId="0" fontId="4" fillId="0" borderId="0"/>
    <xf numFmtId="40" fontId="104" fillId="0" borderId="0" applyFont="0" applyFill="0" applyBorder="0" applyAlignment="0" applyProtection="0"/>
    <xf numFmtId="38" fontId="104" fillId="0" borderId="0" applyFont="0" applyFill="0" applyBorder="0" applyAlignment="0" applyProtection="0"/>
    <xf numFmtId="14" fontId="43" fillId="0" borderId="0">
      <alignment horizontal="center" wrapText="1"/>
      <protection locked="0"/>
    </xf>
    <xf numFmtId="179" fontId="99" fillId="0" borderId="0" applyFont="0" applyFill="0" applyBorder="0" applyAlignment="0" applyProtection="0"/>
    <xf numFmtId="177" fontId="4" fillId="0" borderId="0" applyFont="0" applyFill="0" applyBorder="0" applyAlignment="0" applyProtection="0"/>
    <xf numFmtId="10" fontId="4" fillId="0" borderId="0" applyFont="0" applyFill="0" applyBorder="0" applyAlignment="0" applyProtection="0"/>
    <xf numFmtId="9" fontId="101" fillId="0" borderId="0" applyFont="0" applyFill="0" applyBorder="0" applyAlignment="0" applyProtection="0"/>
    <xf numFmtId="10" fontId="101" fillId="0" borderId="0" applyFont="0" applyFill="0" applyBorder="0" applyAlignment="0" applyProtection="0"/>
    <xf numFmtId="176" fontId="4" fillId="0" borderId="0" applyFill="0" applyBorder="0" applyAlignment="0"/>
    <xf numFmtId="178" fontId="99" fillId="0" borderId="0" applyFill="0" applyBorder="0" applyAlignment="0"/>
    <xf numFmtId="176" fontId="4" fillId="0" borderId="0" applyFill="0" applyBorder="0" applyAlignment="0"/>
    <xf numFmtId="180" fontId="99" fillId="0" borderId="0" applyFill="0" applyBorder="0" applyAlignment="0"/>
    <xf numFmtId="178" fontId="99" fillId="0" borderId="0" applyFill="0" applyBorder="0" applyAlignment="0"/>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0" fontId="105" fillId="0" borderId="22">
      <alignment horizontal="center"/>
    </xf>
    <xf numFmtId="3" fontId="101" fillId="0" borderId="0" applyFont="0" applyFill="0" applyBorder="0" applyAlignment="0" applyProtection="0"/>
    <xf numFmtId="0" fontId="101" fillId="33" borderId="0" applyNumberFormat="0" applyFont="0" applyBorder="0" applyAlignment="0" applyProtection="0"/>
    <xf numFmtId="179" fontId="101" fillId="0" borderId="0">
      <alignment horizontal="center"/>
    </xf>
    <xf numFmtId="0" fontId="103" fillId="0" borderId="0"/>
    <xf numFmtId="49" fontId="51" fillId="0" borderId="0" applyFill="0" applyBorder="0" applyAlignment="0"/>
    <xf numFmtId="181" fontId="99" fillId="0" borderId="0" applyFill="0" applyBorder="0" applyAlignment="0"/>
    <xf numFmtId="181" fontId="4" fillId="0" borderId="0" applyFill="0" applyBorder="0" applyAlignment="0"/>
    <xf numFmtId="6" fontId="4" fillId="0" borderId="0" applyFont="0" applyFill="0" applyBorder="0" applyAlignment="0" applyProtection="0"/>
    <xf numFmtId="8" fontId="4" fillId="0" borderId="0" applyFont="0" applyFill="0" applyBorder="0" applyAlignment="0" applyProtection="0"/>
    <xf numFmtId="0" fontId="1" fillId="0" borderId="0">
      <alignment horizontal="left"/>
    </xf>
    <xf numFmtId="183" fontId="143" fillId="0" borderId="0">
      <alignment horizontal="left"/>
    </xf>
  </cellStyleXfs>
  <cellXfs count="1870">
    <xf numFmtId="0" fontId="0" fillId="0" borderId="0" xfId="0"/>
    <xf numFmtId="0" fontId="0" fillId="0" borderId="2" xfId="0" applyBorder="1" applyAlignment="1">
      <alignment horizontal="left" vertical="center" wrapText="1"/>
    </xf>
    <xf numFmtId="0" fontId="0" fillId="0" borderId="1"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0" xfId="0" applyAlignment="1">
      <alignment horizontal="left" vertical="center" wrapText="1"/>
    </xf>
    <xf numFmtId="0" fontId="0" fillId="0" borderId="0" xfId="0" applyBorder="1" applyAlignment="1" applyProtection="1">
      <alignment horizontal="left" vertical="center" wrapText="1"/>
      <protection locked="0"/>
    </xf>
    <xf numFmtId="0" fontId="0" fillId="0" borderId="1" xfId="0" applyBorder="1" applyAlignment="1" applyProtection="1">
      <alignment horizontal="left" vertical="center"/>
      <protection locked="0"/>
    </xf>
    <xf numFmtId="0" fontId="4" fillId="3" borderId="3" xfId="0" applyFont="1" applyFill="1" applyBorder="1" applyAlignment="1">
      <alignment horizontal="center" vertical="top" wrapText="1"/>
    </xf>
    <xf numFmtId="0" fontId="4" fillId="3" borderId="4" xfId="0" applyFont="1" applyFill="1" applyBorder="1" applyAlignment="1">
      <alignment horizontal="left" vertical="top" wrapText="1"/>
    </xf>
    <xf numFmtId="0" fontId="4" fillId="3" borderId="4" xfId="0" applyFont="1" applyFill="1" applyBorder="1" applyAlignment="1">
      <alignment horizontal="center" vertical="top" wrapText="1"/>
    </xf>
    <xf numFmtId="0" fontId="0" fillId="0" borderId="0" xfId="0" applyBorder="1"/>
    <xf numFmtId="0" fontId="0" fillId="0" borderId="0" xfId="0" applyAlignment="1">
      <alignment horizontal="center" vertical="center"/>
    </xf>
    <xf numFmtId="0" fontId="0" fillId="4" borderId="0" xfId="0" applyFill="1" applyAlignment="1">
      <alignment horizontal="center" vertical="center"/>
    </xf>
    <xf numFmtId="0" fontId="0" fillId="0" borderId="14" xfId="0" applyFill="1" applyBorder="1" applyAlignment="1">
      <alignment horizontal="center" vertical="center"/>
    </xf>
    <xf numFmtId="0" fontId="3" fillId="2" borderId="34"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2" borderId="12" xfId="0" applyFont="1" applyFill="1" applyBorder="1" applyAlignment="1">
      <alignment horizontal="center" vertical="center" textRotation="255" wrapText="1"/>
    </xf>
    <xf numFmtId="0" fontId="3" fillId="2" borderId="36" xfId="0" applyFont="1" applyFill="1" applyBorder="1" applyAlignment="1">
      <alignment horizontal="center" vertical="center" textRotation="255" wrapText="1"/>
    </xf>
    <xf numFmtId="0" fontId="3" fillId="2" borderId="19" xfId="0" applyFont="1" applyFill="1" applyBorder="1" applyAlignment="1">
      <alignment horizontal="center" vertical="center" wrapText="1"/>
    </xf>
    <xf numFmtId="0" fontId="0" fillId="0" borderId="0" xfId="0" applyFill="1" applyAlignment="1">
      <alignment horizontal="center" vertical="center"/>
    </xf>
    <xf numFmtId="0" fontId="1" fillId="0" borderId="14" xfId="0" applyFont="1" applyFill="1" applyBorder="1" applyAlignment="1" applyProtection="1">
      <alignment horizontal="center" vertical="center" wrapText="1"/>
      <protection locked="0"/>
    </xf>
    <xf numFmtId="0" fontId="0" fillId="0" borderId="14" xfId="0" applyFill="1" applyBorder="1" applyAlignment="1" applyProtection="1">
      <alignment horizontal="center" vertical="center" wrapText="1"/>
      <protection locked="0"/>
    </xf>
    <xf numFmtId="1" fontId="0" fillId="0" borderId="14" xfId="0" applyNumberFormat="1" applyFill="1" applyBorder="1" applyAlignment="1" applyProtection="1">
      <alignment horizontal="center" vertical="center"/>
      <protection locked="0"/>
    </xf>
    <xf numFmtId="0" fontId="5" fillId="0" borderId="14" xfId="0" applyFont="1" applyFill="1" applyBorder="1" applyAlignment="1">
      <alignment horizontal="center" vertical="center"/>
    </xf>
    <xf numFmtId="0" fontId="0" fillId="0" borderId="14" xfId="0" applyFill="1" applyBorder="1" applyAlignment="1">
      <alignment horizontal="left" vertical="top"/>
    </xf>
    <xf numFmtId="49" fontId="0" fillId="0" borderId="14" xfId="0" applyNumberFormat="1" applyFill="1" applyBorder="1" applyAlignment="1" applyProtection="1">
      <alignment horizontal="center" vertical="center" wrapText="1"/>
      <protection locked="0"/>
    </xf>
    <xf numFmtId="0" fontId="5" fillId="0" borderId="24" xfId="0" applyFont="1" applyFill="1" applyBorder="1" applyAlignment="1">
      <alignment horizontal="center" vertical="center"/>
    </xf>
    <xf numFmtId="0" fontId="1" fillId="0" borderId="24" xfId="0" applyFont="1" applyFill="1" applyBorder="1" applyAlignment="1" applyProtection="1">
      <alignment horizontal="center" vertical="center" wrapText="1"/>
      <protection locked="0"/>
    </xf>
    <xf numFmtId="49" fontId="0" fillId="0" borderId="24" xfId="0" applyNumberForma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wrapText="1"/>
      <protection locked="0"/>
    </xf>
    <xf numFmtId="0" fontId="0" fillId="0" borderId="0" xfId="0" applyFill="1"/>
    <xf numFmtId="0" fontId="5" fillId="0" borderId="24" xfId="0" applyFont="1" applyFill="1" applyBorder="1" applyAlignment="1">
      <alignment horizontal="center"/>
    </xf>
    <xf numFmtId="0" fontId="5" fillId="0" borderId="14" xfId="0" applyFont="1" applyFill="1" applyBorder="1" applyAlignment="1">
      <alignment horizontal="center"/>
    </xf>
    <xf numFmtId="0" fontId="0" fillId="0" borderId="14" xfId="0" applyFill="1" applyBorder="1"/>
    <xf numFmtId="0" fontId="1" fillId="0" borderId="27" xfId="0" applyFont="1" applyFill="1" applyBorder="1" applyAlignment="1" applyProtection="1">
      <alignment horizontal="center" vertical="center" wrapText="1"/>
      <protection locked="0"/>
    </xf>
    <xf numFmtId="0" fontId="0" fillId="0" borderId="27" xfId="0" applyFill="1" applyBorder="1" applyAlignment="1" applyProtection="1">
      <alignment horizontal="center" vertical="center" wrapText="1"/>
      <protection locked="0"/>
    </xf>
    <xf numFmtId="1" fontId="0" fillId="0" borderId="27" xfId="0" applyNumberFormat="1" applyFill="1" applyBorder="1" applyAlignment="1" applyProtection="1">
      <alignment horizontal="center" vertical="center"/>
      <protection locked="0"/>
    </xf>
    <xf numFmtId="0" fontId="0" fillId="0" borderId="27" xfId="0" applyFill="1" applyBorder="1" applyAlignment="1">
      <alignment horizontal="center" vertical="center"/>
    </xf>
    <xf numFmtId="49" fontId="0" fillId="0" borderId="37" xfId="0" applyNumberFormat="1" applyFill="1" applyBorder="1" applyAlignment="1" applyProtection="1">
      <alignment horizontal="center" vertical="center" wrapText="1"/>
      <protection locked="0"/>
    </xf>
    <xf numFmtId="49" fontId="0" fillId="0" borderId="27" xfId="0" applyNumberFormat="1" applyFill="1" applyBorder="1" applyAlignment="1" applyProtection="1">
      <alignment horizontal="center" vertical="center" wrapText="1"/>
      <protection locked="0"/>
    </xf>
    <xf numFmtId="0" fontId="4" fillId="3" borderId="4" xfId="0" applyFont="1" applyFill="1" applyBorder="1" applyAlignment="1">
      <alignment horizontal="center" vertical="top" textRotation="90" wrapText="1"/>
    </xf>
    <xf numFmtId="0" fontId="4" fillId="3" borderId="4" xfId="0" applyFont="1" applyFill="1" applyBorder="1" applyAlignment="1">
      <alignment horizontal="center" vertical="top" textRotation="255" wrapText="1"/>
    </xf>
    <xf numFmtId="0" fontId="4" fillId="3" borderId="5" xfId="0" applyFont="1" applyFill="1" applyBorder="1" applyAlignment="1">
      <alignment horizontal="center" vertical="top" textRotation="255" wrapText="1"/>
    </xf>
    <xf numFmtId="0" fontId="1" fillId="2" borderId="36" xfId="0" applyFont="1" applyFill="1" applyBorder="1" applyAlignment="1">
      <alignment horizontal="center" vertical="center" textRotation="255" wrapText="1"/>
    </xf>
    <xf numFmtId="0" fontId="0" fillId="4" borderId="0" xfId="0" applyFill="1"/>
    <xf numFmtId="0" fontId="14" fillId="0" borderId="0" xfId="1" applyFont="1"/>
    <xf numFmtId="0" fontId="17" fillId="0" borderId="0" xfId="0" applyFont="1" applyBorder="1"/>
    <xf numFmtId="0" fontId="18" fillId="0" borderId="0" xfId="0" applyFont="1" applyFill="1" applyBorder="1" applyProtection="1">
      <protection locked="0"/>
    </xf>
    <xf numFmtId="0" fontId="18" fillId="0" borderId="0" xfId="0" applyFont="1" applyFill="1" applyProtection="1">
      <protection locked="0"/>
    </xf>
    <xf numFmtId="0" fontId="17" fillId="0" borderId="0" xfId="0" applyFont="1"/>
    <xf numFmtId="0" fontId="17" fillId="0" borderId="0" xfId="0" applyFont="1" applyBorder="1" applyAlignment="1">
      <alignment vertical="top" wrapText="1"/>
    </xf>
    <xf numFmtId="0" fontId="17" fillId="0" borderId="28" xfId="0" applyFont="1" applyBorder="1"/>
    <xf numFmtId="0" fontId="19" fillId="0" borderId="0" xfId="0" applyFont="1" applyBorder="1" applyAlignment="1">
      <alignment horizontal="center"/>
    </xf>
    <xf numFmtId="0" fontId="17" fillId="0" borderId="0" xfId="0" applyFont="1" applyBorder="1" applyAlignment="1">
      <alignment horizontal="center"/>
    </xf>
    <xf numFmtId="0" fontId="17" fillId="0" borderId="0" xfId="0" applyFont="1" applyBorder="1" applyAlignment="1">
      <alignment vertical="center" wrapText="1"/>
    </xf>
    <xf numFmtId="0" fontId="19" fillId="0" borderId="0" xfId="0" applyFont="1" applyFill="1" applyBorder="1"/>
    <xf numFmtId="0" fontId="17" fillId="0" borderId="0" xfId="0" applyFont="1" applyFill="1" applyBorder="1"/>
    <xf numFmtId="0" fontId="17" fillId="0" borderId="0" xfId="0" applyFont="1" applyFill="1" applyBorder="1" applyAlignment="1">
      <alignment horizontal="right"/>
    </xf>
    <xf numFmtId="0" fontId="18" fillId="0" borderId="6" xfId="0" applyFont="1" applyFill="1" applyBorder="1" applyProtection="1">
      <protection locked="0"/>
    </xf>
    <xf numFmtId="0" fontId="17" fillId="0" borderId="20" xfId="0" applyFont="1" applyBorder="1"/>
    <xf numFmtId="0" fontId="17" fillId="0" borderId="6" xfId="0" applyFont="1" applyBorder="1"/>
    <xf numFmtId="0" fontId="17" fillId="0" borderId="6" xfId="0" applyFont="1" applyBorder="1" applyAlignment="1">
      <alignment vertical="top" wrapText="1"/>
    </xf>
    <xf numFmtId="0" fontId="17" fillId="0" borderId="6" xfId="0" applyFont="1" applyBorder="1" applyAlignment="1">
      <alignment wrapText="1"/>
    </xf>
    <xf numFmtId="0" fontId="17" fillId="0" borderId="6" xfId="0" applyFont="1" applyBorder="1" applyAlignment="1">
      <alignment vertical="center" wrapText="1"/>
    </xf>
    <xf numFmtId="0" fontId="17" fillId="0" borderId="21" xfId="0" applyFont="1" applyBorder="1"/>
    <xf numFmtId="0" fontId="17" fillId="0" borderId="22" xfId="0" applyFont="1" applyBorder="1"/>
    <xf numFmtId="0" fontId="17" fillId="0" borderId="23" xfId="0" applyFont="1" applyBorder="1"/>
    <xf numFmtId="0" fontId="18" fillId="0" borderId="0" xfId="0" applyFont="1"/>
    <xf numFmtId="0" fontId="18" fillId="0" borderId="0" xfId="0" applyFont="1" applyAlignment="1"/>
    <xf numFmtId="0" fontId="26" fillId="11" borderId="12" xfId="0" applyFont="1" applyFill="1" applyBorder="1" applyAlignment="1">
      <alignment horizontal="center" vertical="center" wrapText="1"/>
    </xf>
    <xf numFmtId="0" fontId="18" fillId="9" borderId="65" xfId="0" applyFont="1" applyFill="1" applyBorder="1" applyAlignment="1">
      <alignment horizontal="center" vertical="center"/>
    </xf>
    <xf numFmtId="0" fontId="18" fillId="9" borderId="68" xfId="0" applyFont="1" applyFill="1" applyBorder="1" applyAlignment="1">
      <alignment horizontal="center" vertical="center"/>
    </xf>
    <xf numFmtId="0" fontId="18" fillId="9" borderId="71" xfId="0" applyFont="1" applyFill="1" applyBorder="1" applyAlignment="1">
      <alignment horizontal="center" vertical="center"/>
    </xf>
    <xf numFmtId="0" fontId="26" fillId="11" borderId="2" xfId="0" applyFont="1" applyFill="1" applyBorder="1" applyAlignment="1">
      <alignment horizontal="center" vertical="center" wrapText="1"/>
    </xf>
    <xf numFmtId="0" fontId="26" fillId="11" borderId="20" xfId="0" applyFont="1" applyFill="1" applyBorder="1" applyAlignment="1">
      <alignment horizontal="center" vertical="center" wrapText="1"/>
    </xf>
    <xf numFmtId="0" fontId="18" fillId="5" borderId="77" xfId="0" applyFont="1" applyFill="1" applyBorder="1" applyAlignment="1">
      <alignment horizontal="center" vertical="center"/>
    </xf>
    <xf numFmtId="0" fontId="18" fillId="5" borderId="78" xfId="0" applyFont="1" applyFill="1" applyBorder="1" applyAlignment="1">
      <alignment horizontal="center" vertical="center"/>
    </xf>
    <xf numFmtId="0" fontId="18" fillId="5" borderId="79" xfId="0" applyFont="1" applyFill="1" applyBorder="1" applyAlignment="1">
      <alignment horizontal="center" vertical="center"/>
    </xf>
    <xf numFmtId="0" fontId="27" fillId="0" borderId="0" xfId="0" applyFont="1" applyFill="1"/>
    <xf numFmtId="0" fontId="28" fillId="0" borderId="0" xfId="0" applyFont="1" applyFill="1"/>
    <xf numFmtId="0" fontId="4" fillId="0" borderId="0" xfId="0" applyFont="1" applyFill="1"/>
    <xf numFmtId="0" fontId="4" fillId="0" borderId="13" xfId="0" applyFont="1" applyBorder="1" applyAlignment="1">
      <alignment horizontal="center" vertical="center"/>
    </xf>
    <xf numFmtId="0" fontId="30" fillId="3" borderId="80" xfId="0" applyFont="1" applyFill="1" applyBorder="1" applyAlignment="1">
      <alignment horizontal="center" vertical="center" wrapText="1"/>
    </xf>
    <xf numFmtId="0" fontId="4" fillId="0" borderId="0" xfId="0" applyFont="1"/>
    <xf numFmtId="0" fontId="4" fillId="0" borderId="8" xfId="0" applyFont="1" applyBorder="1" applyAlignment="1">
      <alignment horizontal="center" vertical="center"/>
    </xf>
    <xf numFmtId="0" fontId="30" fillId="3" borderId="10" xfId="0" applyFont="1" applyFill="1" applyBorder="1" applyAlignment="1">
      <alignment horizontal="center" vertical="center" wrapText="1"/>
    </xf>
    <xf numFmtId="0" fontId="30" fillId="0" borderId="0" xfId="2" applyFont="1" applyAlignment="1">
      <alignment vertical="center" wrapText="1"/>
    </xf>
    <xf numFmtId="0" fontId="24" fillId="12" borderId="14" xfId="2" applyFont="1" applyFill="1" applyBorder="1" applyAlignment="1">
      <alignment horizontal="center" vertical="center" wrapText="1"/>
    </xf>
    <xf numFmtId="15" fontId="33" fillId="0" borderId="14" xfId="2" applyNumberFormat="1" applyFont="1" applyBorder="1" applyAlignment="1" applyProtection="1">
      <alignment horizontal="center" vertical="center" wrapText="1"/>
      <protection locked="0"/>
    </xf>
    <xf numFmtId="0" fontId="33" fillId="0" borderId="14" xfId="2" applyFont="1" applyBorder="1" applyAlignment="1" applyProtection="1">
      <alignment horizontal="center" vertical="center" wrapText="1"/>
      <protection locked="0"/>
    </xf>
    <xf numFmtId="0" fontId="30" fillId="0" borderId="0" xfId="2" applyFont="1" applyAlignment="1">
      <alignment horizontal="center" vertical="center" wrapText="1"/>
    </xf>
    <xf numFmtId="0" fontId="38" fillId="12" borderId="14" xfId="2" applyFont="1" applyFill="1" applyBorder="1" applyAlignment="1">
      <alignment horizontal="center" vertical="center" wrapText="1"/>
    </xf>
    <xf numFmtId="0" fontId="30" fillId="0" borderId="14" xfId="2" applyFont="1" applyFill="1" applyBorder="1" applyAlignment="1">
      <alignment horizontal="left" vertical="center" wrapText="1"/>
    </xf>
    <xf numFmtId="0" fontId="30" fillId="0" borderId="14" xfId="2" applyFont="1" applyBorder="1" applyAlignment="1" applyProtection="1">
      <alignment horizontal="center" vertical="center" wrapText="1"/>
      <protection locked="0"/>
    </xf>
    <xf numFmtId="0" fontId="30" fillId="0" borderId="14" xfId="2" applyFont="1" applyBorder="1" applyAlignment="1" applyProtection="1">
      <alignment vertical="center" wrapText="1"/>
      <protection locked="0"/>
    </xf>
    <xf numFmtId="0" fontId="30" fillId="0" borderId="14" xfId="2" applyFont="1" applyBorder="1" applyAlignment="1">
      <alignment vertical="center" wrapText="1"/>
    </xf>
    <xf numFmtId="0" fontId="30" fillId="0" borderId="14" xfId="2" applyFont="1" applyFill="1" applyBorder="1" applyAlignment="1">
      <alignment vertical="center" wrapText="1"/>
    </xf>
    <xf numFmtId="0" fontId="30" fillId="0" borderId="0" xfId="1" applyFont="1" applyBorder="1" applyAlignment="1">
      <alignment horizontal="right" vertical="center" wrapText="1"/>
    </xf>
    <xf numFmtId="0" fontId="30" fillId="0" borderId="0" xfId="1" applyFont="1" applyBorder="1" applyAlignment="1">
      <alignment horizontal="center" vertical="center" wrapText="1"/>
    </xf>
    <xf numFmtId="0" fontId="24" fillId="12" borderId="13" xfId="2" applyFont="1" applyFill="1" applyBorder="1" applyAlignment="1">
      <alignment horizontal="center" vertical="center" wrapText="1"/>
    </xf>
    <xf numFmtId="0" fontId="40" fillId="12" borderId="13" xfId="2" applyFont="1" applyFill="1" applyBorder="1" applyAlignment="1">
      <alignment horizontal="center" vertical="center" wrapText="1"/>
    </xf>
    <xf numFmtId="0" fontId="30" fillId="0" borderId="17" xfId="2" applyFont="1" applyBorder="1" applyAlignment="1" applyProtection="1">
      <alignment vertical="center" wrapText="1"/>
      <protection locked="0"/>
    </xf>
    <xf numFmtId="0" fontId="30" fillId="0" borderId="6" xfId="2" applyFont="1" applyBorder="1" applyAlignment="1">
      <alignment horizontal="center" vertical="center" wrapText="1"/>
    </xf>
    <xf numFmtId="0" fontId="30" fillId="0" borderId="21" xfId="2" applyFont="1" applyBorder="1" applyAlignment="1">
      <alignment horizontal="center" vertical="center" wrapText="1"/>
    </xf>
    <xf numFmtId="0" fontId="41" fillId="0" borderId="22" xfId="1" applyFont="1" applyBorder="1" applyAlignment="1">
      <alignment horizontal="right" vertical="center" wrapText="1"/>
    </xf>
    <xf numFmtId="9" fontId="41" fillId="0" borderId="22" xfId="3" applyFont="1" applyBorder="1" applyAlignment="1">
      <alignment horizontal="center" vertical="center" wrapText="1"/>
    </xf>
    <xf numFmtId="0" fontId="40" fillId="12" borderId="82" xfId="2" applyFont="1" applyFill="1" applyBorder="1" applyAlignment="1">
      <alignment horizontal="center" vertical="center"/>
    </xf>
    <xf numFmtId="0" fontId="30" fillId="0" borderId="81" xfId="2" applyFont="1" applyFill="1" applyBorder="1" applyAlignment="1">
      <alignment vertical="center" wrapText="1"/>
    </xf>
    <xf numFmtId="0" fontId="30" fillId="0" borderId="81" xfId="2" applyFont="1" applyBorder="1" applyAlignment="1" applyProtection="1">
      <alignment vertical="center" wrapText="1"/>
      <protection locked="0"/>
    </xf>
    <xf numFmtId="0" fontId="30" fillId="0" borderId="80" xfId="2" applyFont="1" applyBorder="1" applyAlignment="1" applyProtection="1">
      <alignment vertical="center" wrapText="1"/>
      <protection locked="0"/>
    </xf>
    <xf numFmtId="0" fontId="30" fillId="0" borderId="11" xfId="2" applyFont="1" applyBorder="1" applyAlignment="1">
      <alignment horizontal="center" vertical="center" wrapText="1"/>
    </xf>
    <xf numFmtId="0" fontId="30" fillId="0" borderId="19" xfId="1" applyFont="1" applyBorder="1" applyAlignment="1">
      <alignment horizontal="right" vertical="center" wrapText="1"/>
    </xf>
    <xf numFmtId="0" fontId="30" fillId="0" borderId="19" xfId="1" applyFont="1" applyBorder="1" applyAlignment="1">
      <alignment horizontal="center" vertical="center" wrapText="1"/>
    </xf>
    <xf numFmtId="0" fontId="4" fillId="0" borderId="0" xfId="5"/>
    <xf numFmtId="0" fontId="1" fillId="0" borderId="0" xfId="4" applyFont="1" applyFill="1" applyBorder="1" applyAlignment="1">
      <alignment horizontal="left"/>
    </xf>
    <xf numFmtId="0" fontId="4" fillId="0" borderId="0" xfId="4" applyFont="1" applyFill="1" applyBorder="1">
      <alignment horizontal="center" vertical="center" wrapText="1"/>
    </xf>
    <xf numFmtId="0" fontId="1" fillId="0" borderId="0" xfId="4" applyFont="1" applyFill="1" applyBorder="1" applyAlignment="1"/>
    <xf numFmtId="0" fontId="4" fillId="0" borderId="60" xfId="4" applyFont="1" applyFill="1" applyBorder="1">
      <alignment horizontal="center" vertical="center" wrapText="1"/>
    </xf>
    <xf numFmtId="0" fontId="1" fillId="0" borderId="64" xfId="4" applyFont="1" applyFill="1" applyBorder="1" applyAlignment="1">
      <alignment horizontal="left" vertical="top"/>
    </xf>
    <xf numFmtId="0" fontId="1" fillId="0" borderId="0" xfId="4" applyFont="1" applyFill="1" applyBorder="1" applyAlignment="1">
      <alignment horizontal="left" vertical="top"/>
    </xf>
    <xf numFmtId="0" fontId="1" fillId="0" borderId="60" xfId="4" applyFont="1" applyFill="1" applyBorder="1" applyAlignment="1">
      <alignment horizontal="left" vertical="top"/>
    </xf>
    <xf numFmtId="0" fontId="1" fillId="0" borderId="64" xfId="4" applyFont="1" applyFill="1" applyBorder="1" applyAlignment="1">
      <alignment vertical="top"/>
    </xf>
    <xf numFmtId="0" fontId="1" fillId="0" borderId="0" xfId="4" applyFont="1" applyFill="1" applyBorder="1" applyAlignment="1">
      <alignment vertical="top"/>
    </xf>
    <xf numFmtId="0" fontId="1" fillId="0" borderId="60" xfId="4" applyFont="1" applyFill="1" applyBorder="1" applyAlignment="1">
      <alignment vertical="top"/>
    </xf>
    <xf numFmtId="0" fontId="4" fillId="0" borderId="0" xfId="5" applyFont="1"/>
    <xf numFmtId="0" fontId="1" fillId="0" borderId="0" xfId="4" applyFont="1" applyFill="1" applyBorder="1">
      <alignment horizontal="center" vertical="center" wrapText="1"/>
    </xf>
    <xf numFmtId="0" fontId="1" fillId="0" borderId="64" xfId="4" applyFont="1" applyFill="1" applyBorder="1" applyAlignment="1">
      <alignment vertical="center"/>
    </xf>
    <xf numFmtId="0" fontId="4" fillId="0" borderId="0" xfId="4" applyFont="1" applyFill="1">
      <alignment horizontal="center" vertical="center" wrapText="1"/>
    </xf>
    <xf numFmtId="0" fontId="1" fillId="0" borderId="64" xfId="4" applyFont="1" applyFill="1" applyBorder="1" applyAlignment="1"/>
    <xf numFmtId="0" fontId="1" fillId="0" borderId="33" xfId="4" applyFont="1" applyFill="1" applyBorder="1" applyAlignment="1"/>
    <xf numFmtId="0" fontId="1" fillId="3" borderId="33" xfId="4" applyFont="1" applyFill="1" applyBorder="1" applyAlignment="1">
      <alignment horizontal="centerContinuous"/>
    </xf>
    <xf numFmtId="0" fontId="4" fillId="3" borderId="0" xfId="4" applyFont="1" applyFill="1" applyAlignment="1">
      <alignment horizontal="centerContinuous"/>
    </xf>
    <xf numFmtId="0" fontId="1" fillId="3" borderId="24" xfId="4" applyFont="1" applyFill="1" applyBorder="1" applyAlignment="1">
      <alignment horizontal="centerContinuous"/>
    </xf>
    <xf numFmtId="0" fontId="4" fillId="3" borderId="47" xfId="4" applyFont="1" applyFill="1" applyBorder="1" applyAlignment="1">
      <alignment horizontal="centerContinuous"/>
    </xf>
    <xf numFmtId="0" fontId="4" fillId="3" borderId="48" xfId="4" applyFont="1" applyFill="1" applyBorder="1" applyAlignment="1">
      <alignment horizontal="centerContinuous"/>
    </xf>
    <xf numFmtId="0" fontId="1" fillId="3" borderId="33" xfId="4" applyFont="1" applyFill="1" applyBorder="1" applyAlignment="1">
      <alignment horizontal="center"/>
    </xf>
    <xf numFmtId="0" fontId="1" fillId="3" borderId="64" xfId="4" applyFont="1" applyFill="1" applyBorder="1" applyAlignment="1">
      <alignment horizontal="centerContinuous"/>
    </xf>
    <xf numFmtId="0" fontId="1" fillId="3" borderId="64" xfId="4" applyFont="1" applyFill="1" applyBorder="1" applyAlignment="1">
      <alignment horizontal="center"/>
    </xf>
    <xf numFmtId="0" fontId="1" fillId="3" borderId="81" xfId="4" applyFont="1" applyFill="1" applyBorder="1" applyAlignment="1">
      <alignment horizontal="center"/>
    </xf>
    <xf numFmtId="0" fontId="1" fillId="3" borderId="28" xfId="4" applyFont="1" applyFill="1" applyBorder="1" applyAlignment="1">
      <alignment horizontal="centerContinuous"/>
    </xf>
    <xf numFmtId="0" fontId="4" fillId="3" borderId="57" xfId="4" applyFont="1" applyFill="1" applyBorder="1" applyAlignment="1">
      <alignment horizontal="centerContinuous"/>
    </xf>
    <xf numFmtId="0" fontId="1" fillId="3" borderId="28" xfId="4" applyFont="1" applyFill="1" applyBorder="1" applyAlignment="1">
      <alignment horizontal="center"/>
    </xf>
    <xf numFmtId="0" fontId="1" fillId="3" borderId="27" xfId="4" applyFont="1" applyFill="1" applyBorder="1" applyAlignment="1">
      <alignment horizontal="center"/>
    </xf>
    <xf numFmtId="0" fontId="17" fillId="0" borderId="0" xfId="4" applyFont="1">
      <alignment horizontal="center" vertical="center" wrapText="1"/>
    </xf>
    <xf numFmtId="0" fontId="1" fillId="2" borderId="14" xfId="4" applyFont="1" applyFill="1" applyBorder="1" applyAlignment="1">
      <alignment horizontal="center" vertical="center" wrapText="1"/>
    </xf>
    <xf numFmtId="49" fontId="1" fillId="14" borderId="14" xfId="4" applyNumberFormat="1" applyFont="1" applyFill="1" applyBorder="1">
      <alignment horizontal="center" vertical="center" wrapText="1"/>
    </xf>
    <xf numFmtId="0" fontId="1" fillId="14" borderId="14" xfId="4" applyFont="1" applyFill="1" applyBorder="1">
      <alignment horizontal="center" vertical="center" wrapText="1"/>
    </xf>
    <xf numFmtId="0" fontId="1" fillId="0" borderId="14" xfId="4" applyFont="1" applyBorder="1">
      <alignment horizontal="center" vertical="center" wrapText="1"/>
    </xf>
    <xf numFmtId="0" fontId="4" fillId="3" borderId="0" xfId="5" applyFill="1"/>
    <xf numFmtId="0" fontId="1" fillId="15" borderId="30" xfId="4" applyFont="1" applyFill="1" applyBorder="1" applyAlignment="1">
      <alignment horizontal="left" vertical="center" wrapText="1"/>
    </xf>
    <xf numFmtId="0" fontId="1" fillId="15" borderId="44" xfId="4" applyFont="1" applyFill="1" applyBorder="1" applyAlignment="1">
      <alignment horizontal="left" vertical="center" wrapText="1"/>
    </xf>
    <xf numFmtId="0" fontId="1" fillId="15" borderId="51" xfId="4" applyFont="1" applyFill="1" applyBorder="1" applyAlignment="1">
      <alignment horizontal="left" vertical="center" wrapText="1"/>
    </xf>
    <xf numFmtId="0" fontId="1" fillId="3" borderId="44" xfId="6" applyFont="1" applyFill="1" applyBorder="1" applyAlignment="1">
      <alignment vertical="center"/>
    </xf>
    <xf numFmtId="0" fontId="1" fillId="3" borderId="18" xfId="6" applyFont="1" applyFill="1" applyBorder="1" applyAlignment="1">
      <alignment vertical="center"/>
    </xf>
    <xf numFmtId="0" fontId="4" fillId="3" borderId="18" xfId="6" applyFont="1" applyFill="1" applyBorder="1" applyAlignment="1">
      <alignment vertical="center"/>
    </xf>
    <xf numFmtId="0" fontId="4" fillId="3" borderId="43" xfId="6" applyFont="1" applyFill="1" applyBorder="1" applyAlignment="1">
      <alignment vertical="center"/>
    </xf>
    <xf numFmtId="0" fontId="46" fillId="3" borderId="18" xfId="6" applyFont="1" applyFill="1" applyBorder="1">
      <alignment horizontal="center" vertical="center" wrapText="1"/>
    </xf>
    <xf numFmtId="0" fontId="1" fillId="3" borderId="18" xfId="6" applyFont="1" applyFill="1" applyBorder="1" applyAlignment="1">
      <alignment horizontal="center" vertical="center"/>
    </xf>
    <xf numFmtId="0" fontId="1" fillId="3" borderId="13" xfId="6" applyFont="1" applyFill="1" applyBorder="1" applyAlignment="1">
      <alignment horizontal="centerContinuous" vertical="center"/>
    </xf>
    <xf numFmtId="0" fontId="1" fillId="3" borderId="14" xfId="6" applyFont="1" applyFill="1" applyBorder="1" applyAlignment="1">
      <alignment horizontal="centerContinuous" vertical="center"/>
    </xf>
    <xf numFmtId="0" fontId="1" fillId="15" borderId="24" xfId="4" applyFont="1" applyFill="1" applyBorder="1" applyAlignment="1">
      <alignment horizontal="center" vertical="center" wrapText="1"/>
    </xf>
    <xf numFmtId="0" fontId="1" fillId="3" borderId="46" xfId="6" applyFont="1" applyFill="1" applyBorder="1" applyAlignment="1">
      <alignment horizontal="centerContinuous" vertical="center"/>
    </xf>
    <xf numFmtId="0" fontId="1" fillId="3" borderId="47" xfId="6" applyFont="1" applyFill="1" applyBorder="1" applyAlignment="1">
      <alignment horizontal="centerContinuous" vertical="center"/>
    </xf>
    <xf numFmtId="0" fontId="1" fillId="3" borderId="24" xfId="7" applyFont="1" applyFill="1" applyBorder="1" applyAlignment="1" applyProtection="1">
      <alignment horizontal="left" vertical="center"/>
    </xf>
    <xf numFmtId="0" fontId="4" fillId="3" borderId="47" xfId="6" applyFont="1" applyFill="1" applyBorder="1" applyAlignment="1">
      <alignment horizontal="left" vertical="center"/>
    </xf>
    <xf numFmtId="0" fontId="4" fillId="3" borderId="47" xfId="6" applyFont="1" applyFill="1" applyBorder="1" applyAlignment="1">
      <alignment horizontal="centerContinuous" vertical="center"/>
    </xf>
    <xf numFmtId="0" fontId="4" fillId="3" borderId="48" xfId="6" applyFont="1" applyFill="1" applyBorder="1" applyAlignment="1">
      <alignment horizontal="centerContinuous" vertical="center"/>
    </xf>
    <xf numFmtId="0" fontId="1" fillId="3" borderId="24" xfId="6" applyFont="1" applyFill="1" applyBorder="1" applyAlignment="1">
      <alignment vertical="center"/>
    </xf>
    <xf numFmtId="0" fontId="1" fillId="3" borderId="47" xfId="6" applyFont="1" applyFill="1" applyBorder="1" applyAlignment="1">
      <alignment vertical="center"/>
    </xf>
    <xf numFmtId="0" fontId="4" fillId="3" borderId="47" xfId="6" applyFont="1" applyFill="1" applyBorder="1" applyAlignment="1">
      <alignment horizontal="center" vertical="center"/>
    </xf>
    <xf numFmtId="0" fontId="1" fillId="3" borderId="47" xfId="6" applyFont="1" applyFill="1" applyBorder="1" applyAlignment="1">
      <alignment horizontal="center" vertical="center"/>
    </xf>
    <xf numFmtId="0" fontId="1" fillId="3" borderId="48" xfId="6" applyFont="1" applyFill="1" applyBorder="1" applyAlignment="1">
      <alignment horizontal="center" vertical="center"/>
    </xf>
    <xf numFmtId="0" fontId="4" fillId="3" borderId="46" xfId="6" applyFont="1" applyFill="1" applyBorder="1" applyAlignment="1" applyProtection="1">
      <alignment vertical="center"/>
    </xf>
    <xf numFmtId="0" fontId="4" fillId="3" borderId="49" xfId="6" applyFont="1" applyFill="1" applyBorder="1" applyAlignment="1" applyProtection="1">
      <alignment vertical="center"/>
    </xf>
    <xf numFmtId="0" fontId="1" fillId="3" borderId="82" xfId="6" applyFont="1" applyFill="1" applyBorder="1" applyAlignment="1">
      <alignment horizontal="centerContinuous" vertical="center"/>
    </xf>
    <xf numFmtId="0" fontId="1" fillId="3" borderId="81" xfId="6" applyFont="1" applyFill="1" applyBorder="1" applyAlignment="1">
      <alignment horizontal="centerContinuous" vertical="center"/>
    </xf>
    <xf numFmtId="0" fontId="1" fillId="3" borderId="24" xfId="6" applyFont="1" applyFill="1" applyBorder="1" applyAlignment="1">
      <alignment horizontal="center" vertical="center"/>
    </xf>
    <xf numFmtId="0" fontId="1" fillId="3" borderId="24" xfId="6" applyFont="1" applyFill="1" applyBorder="1" applyAlignment="1">
      <alignment horizontal="left" vertical="center"/>
    </xf>
    <xf numFmtId="0" fontId="1" fillId="3" borderId="47" xfId="6" applyFont="1" applyFill="1" applyBorder="1" applyAlignment="1">
      <alignment horizontal="left" vertical="center"/>
    </xf>
    <xf numFmtId="0" fontId="4" fillId="3" borderId="48" xfId="6" applyFont="1" applyFill="1" applyBorder="1" applyAlignment="1">
      <alignment horizontal="center" vertical="center"/>
    </xf>
    <xf numFmtId="0" fontId="1" fillId="14" borderId="54" xfId="6" applyFont="1" applyFill="1" applyBorder="1" applyAlignment="1" applyProtection="1">
      <alignment horizontal="center" vertical="center"/>
      <protection locked="0"/>
    </xf>
    <xf numFmtId="0" fontId="1" fillId="3" borderId="12" xfId="6" applyFont="1" applyFill="1" applyBorder="1" applyAlignment="1">
      <alignment horizontal="centerContinuous"/>
    </xf>
    <xf numFmtId="0" fontId="1" fillId="3" borderId="12" xfId="6" applyFont="1" applyFill="1" applyBorder="1" applyAlignment="1">
      <alignment horizontal="center"/>
    </xf>
    <xf numFmtId="0" fontId="1" fillId="3" borderId="11" xfId="6" applyFont="1" applyFill="1" applyBorder="1" applyAlignment="1">
      <alignment horizontal="centerContinuous"/>
    </xf>
    <xf numFmtId="0" fontId="4" fillId="3" borderId="19" xfId="6" applyFont="1" applyFill="1" applyBorder="1" applyAlignment="1">
      <alignment horizontal="centerContinuous"/>
    </xf>
    <xf numFmtId="0" fontId="1" fillId="3" borderId="41" xfId="6" applyFont="1" applyFill="1" applyBorder="1" applyAlignment="1">
      <alignment horizontal="centerContinuous"/>
    </xf>
    <xf numFmtId="0" fontId="1" fillId="3" borderId="41" xfId="6" applyFont="1" applyFill="1" applyBorder="1" applyAlignment="1">
      <alignment horizontal="center"/>
    </xf>
    <xf numFmtId="0" fontId="1" fillId="3" borderId="42" xfId="6" applyFont="1" applyFill="1" applyBorder="1" applyAlignment="1">
      <alignment horizontal="centerContinuous"/>
    </xf>
    <xf numFmtId="0" fontId="1" fillId="3" borderId="42" xfId="6" applyFont="1" applyFill="1" applyBorder="1" applyAlignment="1">
      <alignment horizontal="center"/>
    </xf>
    <xf numFmtId="0" fontId="1" fillId="3" borderId="2" xfId="6" applyFont="1" applyFill="1" applyBorder="1" applyAlignment="1">
      <alignment horizontal="center"/>
    </xf>
    <xf numFmtId="0" fontId="50" fillId="0" borderId="26" xfId="6" applyNumberFormat="1" applyFont="1" applyBorder="1" applyAlignment="1">
      <alignment horizontal="center" vertical="center" wrapText="1"/>
    </xf>
    <xf numFmtId="0" fontId="51" fillId="0" borderId="84" xfId="6" applyNumberFormat="1" applyFont="1" applyBorder="1" applyAlignment="1">
      <alignment horizontal="center" vertical="center" wrapText="1"/>
    </xf>
    <xf numFmtId="0" fontId="51" fillId="17" borderId="32" xfId="8" applyNumberFormat="1" applyFont="1" applyBorder="1" applyAlignment="1">
      <alignment horizontal="center" vertical="center" wrapText="1"/>
    </xf>
    <xf numFmtId="0" fontId="50" fillId="0" borderId="85" xfId="6" applyNumberFormat="1" applyFont="1" applyBorder="1" applyAlignment="1">
      <alignment horizontal="center" vertical="center" wrapText="1"/>
    </xf>
    <xf numFmtId="0" fontId="4" fillId="3" borderId="27" xfId="6" applyFont="1" applyFill="1" applyBorder="1" applyAlignment="1" applyProtection="1">
      <alignment horizontal="center" vertical="center" wrapText="1"/>
      <protection locked="0"/>
    </xf>
    <xf numFmtId="9" fontId="51" fillId="0" borderId="84" xfId="6" applyNumberFormat="1" applyFont="1" applyBorder="1" applyAlignment="1">
      <alignment horizontal="center" vertical="center" wrapText="1"/>
    </xf>
    <xf numFmtId="0" fontId="51" fillId="0" borderId="86" xfId="6" applyNumberFormat="1" applyFont="1" applyBorder="1" applyAlignment="1">
      <alignment horizontal="center" vertical="center" wrapText="1"/>
    </xf>
    <xf numFmtId="0" fontId="51" fillId="0" borderId="29" xfId="6" applyNumberFormat="1" applyFont="1" applyBorder="1" applyAlignment="1">
      <alignment horizontal="center" vertical="center" wrapText="1"/>
    </xf>
    <xf numFmtId="0" fontId="50" fillId="0" borderId="13" xfId="6" applyNumberFormat="1" applyFont="1" applyBorder="1" applyAlignment="1">
      <alignment vertical="center" wrapText="1"/>
    </xf>
    <xf numFmtId="0" fontId="50" fillId="0" borderId="14" xfId="6" applyNumberFormat="1" applyFont="1" applyBorder="1" applyAlignment="1">
      <alignment vertical="center" wrapText="1"/>
    </xf>
    <xf numFmtId="0" fontId="51" fillId="17" borderId="14" xfId="8" applyNumberFormat="1" applyFont="1" applyBorder="1" applyAlignment="1">
      <alignment horizontal="center" vertical="center" wrapText="1"/>
    </xf>
    <xf numFmtId="0" fontId="51" fillId="0" borderId="14" xfId="6" applyNumberFormat="1" applyFont="1" applyBorder="1" applyAlignment="1">
      <alignment horizontal="center" vertical="center" wrapText="1"/>
    </xf>
    <xf numFmtId="0" fontId="50" fillId="0" borderId="14" xfId="6" applyNumberFormat="1" applyFont="1" applyBorder="1" applyAlignment="1">
      <alignment horizontal="center" vertical="center" wrapText="1"/>
    </xf>
    <xf numFmtId="0" fontId="4" fillId="3" borderId="14" xfId="6" applyFont="1" applyFill="1" applyBorder="1" applyAlignment="1" applyProtection="1">
      <alignment horizontal="center" vertical="center" wrapText="1"/>
      <protection locked="0"/>
    </xf>
    <xf numFmtId="9" fontId="51" fillId="0" borderId="14" xfId="6" applyNumberFormat="1" applyFont="1" applyBorder="1" applyAlignment="1">
      <alignment horizontal="center" vertical="center" wrapText="1"/>
    </xf>
    <xf numFmtId="0" fontId="51" fillId="17" borderId="24" xfId="8" applyNumberFormat="1" applyFont="1" applyBorder="1" applyAlignment="1">
      <alignment horizontal="center" vertical="center" wrapText="1"/>
    </xf>
    <xf numFmtId="0" fontId="51" fillId="0" borderId="17" xfId="6" applyNumberFormat="1" applyFont="1" applyBorder="1" applyAlignment="1">
      <alignment horizontal="center" vertical="center" wrapText="1"/>
    </xf>
    <xf numFmtId="0" fontId="50" fillId="17" borderId="14" xfId="8" applyNumberFormat="1" applyFont="1" applyBorder="1" applyAlignment="1">
      <alignment horizontal="center" vertical="center" wrapText="1"/>
    </xf>
    <xf numFmtId="0" fontId="4" fillId="0" borderId="14" xfId="8" applyNumberFormat="1" applyFont="1" applyFill="1" applyBorder="1" applyAlignment="1">
      <alignment horizontal="center" vertical="center" wrapText="1"/>
    </xf>
    <xf numFmtId="9" fontId="51" fillId="17" borderId="14" xfId="8" applyNumberFormat="1" applyFont="1" applyBorder="1" applyAlignment="1">
      <alignment horizontal="center" vertical="center" wrapText="1"/>
    </xf>
    <xf numFmtId="0" fontId="50" fillId="17" borderId="13" xfId="8" applyNumberFormat="1" applyFont="1" applyBorder="1" applyAlignment="1">
      <alignment horizontal="center" vertical="center" wrapText="1"/>
    </xf>
    <xf numFmtId="0" fontId="51" fillId="17" borderId="81" xfId="8" applyNumberFormat="1" applyFont="1" applyBorder="1" applyAlignment="1">
      <alignment horizontal="center" vertical="center" wrapText="1"/>
    </xf>
    <xf numFmtId="0" fontId="50" fillId="17" borderId="81" xfId="8" applyNumberFormat="1" applyFont="1" applyBorder="1" applyAlignment="1">
      <alignment horizontal="center" vertical="center" wrapText="1"/>
    </xf>
    <xf numFmtId="0" fontId="4" fillId="0" borderId="81" xfId="8" applyNumberFormat="1" applyFont="1" applyFill="1" applyBorder="1" applyAlignment="1">
      <alignment horizontal="center" vertical="center" wrapText="1"/>
    </xf>
    <xf numFmtId="49" fontId="51" fillId="17" borderId="81" xfId="8" applyNumberFormat="1" applyFont="1" applyBorder="1" applyAlignment="1">
      <alignment horizontal="center" vertical="center" wrapText="1"/>
    </xf>
    <xf numFmtId="0" fontId="53" fillId="17" borderId="81" xfId="8" applyNumberFormat="1" applyFont="1" applyBorder="1" applyAlignment="1">
      <alignment horizontal="center" vertical="center" wrapText="1"/>
    </xf>
    <xf numFmtId="0" fontId="51" fillId="0" borderId="87" xfId="6" applyNumberFormat="1" applyFont="1" applyBorder="1" applyAlignment="1">
      <alignment horizontal="center" vertical="center" wrapText="1"/>
    </xf>
    <xf numFmtId="0" fontId="4" fillId="17" borderId="14" xfId="8" applyNumberFormat="1" applyFont="1" applyBorder="1" applyAlignment="1">
      <alignment horizontal="center" vertical="center" wrapText="1"/>
    </xf>
    <xf numFmtId="49" fontId="51" fillId="17" borderId="14" xfId="8" applyNumberFormat="1" applyFont="1" applyBorder="1" applyAlignment="1">
      <alignment horizontal="center" vertical="center" wrapText="1"/>
    </xf>
    <xf numFmtId="0" fontId="4" fillId="3" borderId="17" xfId="6" applyFont="1" applyFill="1" applyBorder="1" applyAlignment="1" applyProtection="1">
      <alignment horizontal="center" vertical="center" wrapText="1"/>
      <protection locked="0"/>
    </xf>
    <xf numFmtId="0" fontId="51" fillId="0" borderId="27" xfId="8" applyNumberFormat="1" applyFont="1" applyFill="1" applyBorder="1" applyAlignment="1">
      <alignment horizontal="center" vertical="center" wrapText="1"/>
    </xf>
    <xf numFmtId="49" fontId="51" fillId="0" borderId="14" xfId="9" applyNumberFormat="1" applyFont="1" applyFill="1" applyBorder="1" applyAlignment="1">
      <alignment horizontal="center" vertical="center" wrapText="1"/>
    </xf>
    <xf numFmtId="0" fontId="4" fillId="3" borderId="14" xfId="6" applyFont="1" applyFill="1" applyBorder="1" applyAlignment="1">
      <alignment horizontal="center" vertical="center" wrapText="1"/>
    </xf>
    <xf numFmtId="0" fontId="4" fillId="0" borderId="14" xfId="6" applyFont="1" applyFill="1" applyBorder="1" applyAlignment="1">
      <alignment horizontal="center" vertical="center" wrapText="1"/>
    </xf>
    <xf numFmtId="0" fontId="4" fillId="0" borderId="14" xfId="6" applyFont="1" applyBorder="1" applyAlignment="1">
      <alignment horizontal="center" vertical="center" wrapText="1"/>
    </xf>
    <xf numFmtId="0" fontId="4" fillId="0" borderId="81" xfId="6" applyFont="1" applyBorder="1" applyAlignment="1">
      <alignment horizontal="center" vertical="center" wrapText="1"/>
    </xf>
    <xf numFmtId="0" fontId="1" fillId="17" borderId="14" xfId="8" applyNumberFormat="1" applyFont="1" applyBorder="1" applyAlignment="1">
      <alignment horizontal="center" vertical="center" wrapText="1"/>
    </xf>
    <xf numFmtId="0" fontId="4" fillId="0" borderId="14" xfId="6" applyFont="1" applyFill="1" applyBorder="1" applyAlignment="1" applyProtection="1">
      <alignment horizontal="center" vertical="center" wrapText="1"/>
      <protection locked="0"/>
    </xf>
    <xf numFmtId="9" fontId="4" fillId="0" borderId="14" xfId="9" applyFont="1" applyFill="1" applyBorder="1" applyAlignment="1" applyProtection="1">
      <alignment horizontal="center" vertical="center" wrapText="1"/>
      <protection locked="0"/>
    </xf>
    <xf numFmtId="0" fontId="4" fillId="17" borderId="24" xfId="8" applyNumberFormat="1" applyFont="1" applyBorder="1" applyAlignment="1">
      <alignment horizontal="center" vertical="center" wrapText="1"/>
    </xf>
    <xf numFmtId="0" fontId="51" fillId="17" borderId="33" xfId="8" applyNumberFormat="1" applyFont="1" applyBorder="1" applyAlignment="1">
      <alignment horizontal="center" vertical="center" wrapText="1"/>
    </xf>
    <xf numFmtId="0" fontId="1" fillId="17" borderId="24" xfId="8" applyNumberFormat="1" applyFont="1" applyBorder="1" applyAlignment="1">
      <alignment horizontal="center" vertical="center" wrapText="1"/>
    </xf>
    <xf numFmtId="0" fontId="4" fillId="0" borderId="24" xfId="6" applyFont="1" applyBorder="1" applyAlignment="1">
      <alignment horizontal="center" vertical="center" wrapText="1"/>
    </xf>
    <xf numFmtId="0" fontId="4" fillId="0" borderId="33" xfId="6" applyFont="1" applyBorder="1" applyAlignment="1">
      <alignment horizontal="center" vertical="center" wrapText="1"/>
    </xf>
    <xf numFmtId="9" fontId="4" fillId="0" borderId="47" xfId="6" applyNumberFormat="1" applyFont="1" applyBorder="1" applyAlignment="1">
      <alignment horizontal="center" vertical="center" wrapText="1"/>
    </xf>
    <xf numFmtId="9" fontId="4" fillId="0" borderId="24" xfId="6" applyNumberFormat="1" applyFont="1" applyBorder="1" applyAlignment="1">
      <alignment horizontal="center" vertical="center" wrapText="1"/>
    </xf>
    <xf numFmtId="0" fontId="4" fillId="0" borderId="17" xfId="6" applyFont="1" applyBorder="1" applyAlignment="1">
      <alignment horizontal="center" vertical="center" wrapText="1"/>
    </xf>
    <xf numFmtId="9" fontId="4" fillId="0" borderId="81" xfId="6" applyNumberFormat="1" applyFont="1" applyBorder="1" applyAlignment="1">
      <alignment horizontal="center" vertical="center" wrapText="1"/>
    </xf>
    <xf numFmtId="0" fontId="4" fillId="0" borderId="80" xfId="6" applyFont="1" applyBorder="1" applyAlignment="1">
      <alignment horizontal="center" vertical="center" wrapText="1"/>
    </xf>
    <xf numFmtId="0" fontId="50" fillId="17" borderId="13" xfId="8" applyNumberFormat="1" applyFont="1" applyBorder="1" applyAlignment="1">
      <alignment vertical="center" wrapText="1"/>
    </xf>
    <xf numFmtId="0" fontId="51" fillId="17" borderId="14" xfId="8" applyNumberFormat="1" applyFont="1" applyBorder="1" applyAlignment="1">
      <alignment vertical="center" wrapText="1"/>
    </xf>
    <xf numFmtId="0" fontId="53" fillId="17" borderId="14" xfId="8" applyNumberFormat="1" applyFont="1" applyBorder="1" applyAlignment="1">
      <alignment horizontal="center" vertical="center" wrapText="1"/>
    </xf>
    <xf numFmtId="0" fontId="4" fillId="3" borderId="14" xfId="6" applyFont="1" applyFill="1" applyBorder="1">
      <alignment horizontal="center" vertical="center" wrapText="1"/>
    </xf>
    <xf numFmtId="0" fontId="4" fillId="0" borderId="14" xfId="6" applyFont="1" applyBorder="1" applyAlignment="1">
      <alignment horizontal="left" vertical="center" wrapText="1" indent="2"/>
    </xf>
    <xf numFmtId="0" fontId="1" fillId="3" borderId="13" xfId="6" applyFont="1" applyFill="1" applyBorder="1" applyAlignment="1" applyProtection="1">
      <alignment horizontal="center" vertical="center" wrapText="1"/>
      <protection locked="0"/>
    </xf>
    <xf numFmtId="0" fontId="4" fillId="3" borderId="13" xfId="6" applyFont="1" applyFill="1" applyBorder="1" applyAlignment="1" applyProtection="1">
      <alignment horizontal="center" vertical="center" wrapText="1"/>
      <protection locked="0"/>
    </xf>
    <xf numFmtId="0" fontId="4" fillId="3" borderId="37" xfId="6" applyFont="1" applyFill="1" applyBorder="1" applyAlignment="1" applyProtection="1">
      <alignment horizontal="center" vertical="center" wrapText="1"/>
      <protection locked="0"/>
    </xf>
    <xf numFmtId="0" fontId="4" fillId="3" borderId="28" xfId="6" applyFont="1" applyFill="1" applyBorder="1" applyAlignment="1" applyProtection="1">
      <alignment horizontal="center" vertical="center" wrapText="1"/>
      <protection locked="0"/>
    </xf>
    <xf numFmtId="0" fontId="4" fillId="3" borderId="29" xfId="6" applyFont="1" applyFill="1" applyBorder="1" applyAlignment="1" applyProtection="1">
      <alignment horizontal="center" vertical="center" wrapText="1"/>
      <protection locked="0"/>
    </xf>
    <xf numFmtId="0" fontId="4" fillId="3" borderId="46" xfId="6" applyFont="1" applyFill="1" applyBorder="1" applyAlignment="1" applyProtection="1">
      <alignment horizontal="center" vertical="center" wrapText="1"/>
      <protection locked="0"/>
    </xf>
    <xf numFmtId="0" fontId="4" fillId="3" borderId="24" xfId="6" applyFont="1" applyFill="1" applyBorder="1" applyAlignment="1" applyProtection="1">
      <alignment horizontal="center" vertical="center" wrapText="1"/>
      <protection locked="0"/>
    </xf>
    <xf numFmtId="0" fontId="4" fillId="3" borderId="61" xfId="6" applyFont="1" applyFill="1" applyBorder="1" applyAlignment="1" applyProtection="1">
      <alignment horizontal="center" vertical="center" wrapText="1"/>
      <protection locked="0"/>
    </xf>
    <xf numFmtId="0" fontId="4" fillId="3" borderId="25" xfId="6" applyFont="1" applyFill="1" applyBorder="1" applyAlignment="1" applyProtection="1">
      <alignment horizontal="center" vertical="center" wrapText="1"/>
      <protection locked="0"/>
    </xf>
    <xf numFmtId="0" fontId="4" fillId="3" borderId="9" xfId="6" applyFont="1" applyFill="1" applyBorder="1" applyAlignment="1" applyProtection="1">
      <alignment horizontal="center" vertical="center" wrapText="1"/>
      <protection locked="0"/>
    </xf>
    <xf numFmtId="0" fontId="4" fillId="3" borderId="10" xfId="6" applyFont="1" applyFill="1" applyBorder="1" applyAlignment="1" applyProtection="1">
      <alignment horizontal="center" vertical="center" wrapText="1"/>
      <protection locked="0"/>
    </xf>
    <xf numFmtId="0" fontId="4" fillId="0" borderId="0" xfId="1" applyFont="1"/>
    <xf numFmtId="0" fontId="4" fillId="0" borderId="0" xfId="1" applyFont="1" applyAlignment="1">
      <alignment wrapText="1"/>
    </xf>
    <xf numFmtId="0" fontId="54" fillId="0" borderId="0" xfId="1" applyFont="1"/>
    <xf numFmtId="0" fontId="54" fillId="0" borderId="1" xfId="0" applyFont="1" applyBorder="1" applyAlignment="1">
      <alignment horizontal="center" vertical="center" wrapText="1"/>
    </xf>
    <xf numFmtId="0" fontId="54" fillId="0" borderId="7" xfId="0" applyFont="1" applyBorder="1" applyAlignment="1">
      <alignment wrapText="1"/>
    </xf>
    <xf numFmtId="0" fontId="32" fillId="0" borderId="2" xfId="0" applyFont="1" applyBorder="1" applyAlignment="1">
      <alignment horizontal="center" vertical="top" wrapText="1"/>
    </xf>
    <xf numFmtId="0" fontId="0" fillId="0" borderId="15" xfId="0" applyBorder="1" applyAlignment="1">
      <alignment vertical="center"/>
    </xf>
    <xf numFmtId="0" fontId="57" fillId="0" borderId="2" xfId="0" applyFont="1" applyBorder="1" applyAlignment="1">
      <alignment vertical="center"/>
    </xf>
    <xf numFmtId="0" fontId="58" fillId="3" borderId="22" xfId="1" applyFont="1" applyFill="1" applyBorder="1" applyAlignment="1">
      <alignment horizontal="right" vertical="center"/>
    </xf>
    <xf numFmtId="0" fontId="56" fillId="0" borderId="2" xfId="1" applyFont="1" applyBorder="1" applyAlignment="1">
      <alignment vertical="center" wrapText="1"/>
    </xf>
    <xf numFmtId="0" fontId="60" fillId="18" borderId="0" xfId="1" applyFont="1" applyFill="1" applyBorder="1" applyAlignment="1">
      <alignment vertical="center"/>
    </xf>
    <xf numFmtId="0" fontId="56" fillId="3" borderId="6" xfId="1" applyFont="1" applyFill="1" applyBorder="1" applyAlignment="1">
      <alignment horizontal="left" vertical="center"/>
    </xf>
    <xf numFmtId="0" fontId="58" fillId="0" borderId="12" xfId="1" applyFont="1" applyBorder="1"/>
    <xf numFmtId="0" fontId="56" fillId="0" borderId="2" xfId="1" applyFont="1" applyFill="1" applyBorder="1" applyAlignment="1">
      <alignment horizontal="center" vertical="center" wrapText="1"/>
    </xf>
    <xf numFmtId="0" fontId="56" fillId="0" borderId="2" xfId="0" applyFont="1" applyBorder="1" applyAlignment="1">
      <alignment horizontal="center" vertical="center" wrapText="1"/>
    </xf>
    <xf numFmtId="0" fontId="56" fillId="0" borderId="2" xfId="1" applyFont="1" applyBorder="1" applyAlignment="1">
      <alignment horizontal="center" vertical="center" wrapText="1"/>
    </xf>
    <xf numFmtId="0" fontId="58" fillId="0" borderId="41" xfId="1" applyFont="1" applyBorder="1"/>
    <xf numFmtId="0" fontId="58" fillId="0" borderId="34" xfId="1" applyFont="1" applyBorder="1" applyAlignment="1">
      <alignment horizontal="left" vertical="center" wrapText="1"/>
    </xf>
    <xf numFmtId="0" fontId="58" fillId="0" borderId="35" xfId="1" applyFont="1" applyBorder="1" applyAlignment="1">
      <alignment horizontal="left" vertical="center" wrapText="1"/>
    </xf>
    <xf numFmtId="0" fontId="58" fillId="0" borderId="35" xfId="1" applyFont="1" applyFill="1" applyBorder="1" applyAlignment="1">
      <alignment horizontal="center" vertical="center" wrapText="1"/>
    </xf>
    <xf numFmtId="2" fontId="58" fillId="19" borderId="14" xfId="1" applyNumberFormat="1" applyFont="1" applyFill="1" applyBorder="1" applyAlignment="1">
      <alignment horizontal="center" vertical="center" wrapText="1"/>
    </xf>
    <xf numFmtId="2" fontId="58" fillId="0" borderId="52" xfId="10" applyNumberFormat="1" applyFont="1" applyBorder="1" applyAlignment="1">
      <alignment horizontal="left" vertical="center" wrapText="1"/>
    </xf>
    <xf numFmtId="0" fontId="58" fillId="0" borderId="0" xfId="1" applyFont="1" applyBorder="1"/>
    <xf numFmtId="0" fontId="58" fillId="0" borderId="13" xfId="0" applyFont="1" applyBorder="1" applyAlignment="1">
      <alignment horizontal="left" vertical="center" wrapText="1"/>
    </xf>
    <xf numFmtId="0" fontId="58" fillId="0" borderId="14" xfId="1" applyFont="1" applyBorder="1" applyAlignment="1">
      <alignment horizontal="left" vertical="center" wrapText="1"/>
    </xf>
    <xf numFmtId="0" fontId="58" fillId="0" borderId="14" xfId="1" applyFont="1" applyFill="1" applyBorder="1" applyAlignment="1">
      <alignment horizontal="center" vertical="center" wrapText="1"/>
    </xf>
    <xf numFmtId="2" fontId="58" fillId="0" borderId="17" xfId="10" applyNumberFormat="1" applyFont="1" applyBorder="1" applyAlignment="1">
      <alignment horizontal="left" vertical="center" wrapText="1"/>
    </xf>
    <xf numFmtId="0" fontId="58" fillId="0" borderId="6" xfId="1" applyFont="1" applyBorder="1"/>
    <xf numFmtId="0" fontId="58" fillId="0" borderId="6" xfId="1" applyFont="1" applyBorder="1" applyAlignment="1">
      <alignment horizontal="center" wrapText="1"/>
    </xf>
    <xf numFmtId="0" fontId="58" fillId="0" borderId="0" xfId="1" applyFont="1" applyBorder="1" applyAlignment="1">
      <alignment horizontal="center" wrapText="1"/>
    </xf>
    <xf numFmtId="0" fontId="58" fillId="0" borderId="0" xfId="1" applyFont="1" applyAlignment="1">
      <alignment horizontal="center" wrapText="1"/>
    </xf>
    <xf numFmtId="0" fontId="58" fillId="0" borderId="41" xfId="1" applyFont="1" applyBorder="1" applyAlignment="1">
      <alignment horizontal="center" wrapText="1"/>
    </xf>
    <xf numFmtId="0" fontId="4" fillId="0" borderId="0" xfId="1" applyFont="1" applyAlignment="1">
      <alignment horizontal="center" wrapText="1"/>
    </xf>
    <xf numFmtId="0" fontId="61" fillId="0" borderId="0" xfId="0" applyFont="1" applyAlignment="1">
      <alignment horizontal="left" wrapText="1"/>
    </xf>
    <xf numFmtId="0" fontId="62" fillId="0" borderId="3" xfId="1" applyFont="1" applyBorder="1" applyAlignment="1">
      <alignment horizontal="center" vertical="center" wrapText="1"/>
    </xf>
    <xf numFmtId="0" fontId="62" fillId="0" borderId="4" xfId="1" applyFont="1" applyBorder="1" applyAlignment="1">
      <alignment horizontal="center" vertical="center" wrapText="1"/>
    </xf>
    <xf numFmtId="0" fontId="62" fillId="0" borderId="89" xfId="1" applyFont="1" applyBorder="1" applyAlignment="1">
      <alignment horizontal="center" vertical="center" wrapText="1"/>
    </xf>
    <xf numFmtId="0" fontId="63" fillId="0" borderId="50" xfId="1" applyFont="1" applyBorder="1" applyAlignment="1">
      <alignment horizontal="center" vertical="center" wrapText="1"/>
    </xf>
    <xf numFmtId="10" fontId="63" fillId="0" borderId="51" xfId="1" applyNumberFormat="1" applyFont="1" applyBorder="1" applyAlignment="1">
      <alignment horizontal="center" vertical="center"/>
    </xf>
    <xf numFmtId="10" fontId="62" fillId="0" borderId="44" xfId="9" applyNumberFormat="1" applyFont="1" applyFill="1" applyBorder="1" applyAlignment="1">
      <alignment horizontal="center" vertical="center"/>
    </xf>
    <xf numFmtId="0" fontId="58" fillId="0" borderId="26" xfId="1" applyFont="1" applyBorder="1"/>
    <xf numFmtId="0" fontId="58" fillId="0" borderId="27" xfId="1" applyFont="1" applyBorder="1"/>
    <xf numFmtId="0" fontId="58" fillId="4" borderId="27" xfId="1" applyFont="1" applyFill="1" applyBorder="1" applyAlignment="1">
      <alignment horizontal="left"/>
    </xf>
    <xf numFmtId="2" fontId="58" fillId="4" borderId="27" xfId="1" applyNumberFormat="1" applyFont="1" applyFill="1" applyBorder="1" applyAlignment="1">
      <alignment horizontal="center" vertical="center"/>
    </xf>
    <xf numFmtId="2" fontId="58" fillId="0" borderId="29" xfId="10" applyNumberFormat="1" applyFont="1" applyBorder="1" applyAlignment="1">
      <alignment horizontal="left" vertical="center" wrapText="1"/>
    </xf>
    <xf numFmtId="0" fontId="63" fillId="0" borderId="13" xfId="1" applyFont="1" applyBorder="1" applyAlignment="1">
      <alignment horizontal="center" vertical="center" wrapText="1"/>
    </xf>
    <xf numFmtId="10" fontId="63" fillId="0" borderId="14" xfId="1" applyNumberFormat="1" applyFont="1" applyBorder="1" applyAlignment="1">
      <alignment horizontal="center" vertical="center"/>
    </xf>
    <xf numFmtId="0" fontId="63" fillId="0" borderId="14" xfId="1" applyNumberFormat="1" applyFont="1" applyBorder="1" applyAlignment="1">
      <alignment horizontal="center" vertical="center"/>
    </xf>
    <xf numFmtId="10" fontId="62" fillId="0" borderId="24" xfId="9" applyNumberFormat="1" applyFont="1" applyFill="1" applyBorder="1" applyAlignment="1">
      <alignment horizontal="center" vertical="center"/>
    </xf>
    <xf numFmtId="0" fontId="56" fillId="0" borderId="8" xfId="1" applyFont="1" applyBorder="1" applyAlignment="1">
      <alignment wrapText="1"/>
    </xf>
    <xf numFmtId="0" fontId="58" fillId="0" borderId="9" xfId="1" applyFont="1" applyBorder="1"/>
    <xf numFmtId="0" fontId="58" fillId="4" borderId="81" xfId="0" applyFont="1" applyFill="1" applyBorder="1" applyAlignment="1"/>
    <xf numFmtId="2" fontId="58" fillId="4" borderId="81" xfId="1" applyNumberFormat="1" applyFont="1" applyFill="1" applyBorder="1" applyAlignment="1">
      <alignment horizontal="center" vertical="center"/>
    </xf>
    <xf numFmtId="2" fontId="58" fillId="0" borderId="80" xfId="10" applyNumberFormat="1" applyFont="1" applyBorder="1" applyAlignment="1">
      <alignment horizontal="left" vertical="center" wrapText="1"/>
    </xf>
    <xf numFmtId="9" fontId="63" fillId="0" borderId="13" xfId="1" applyNumberFormat="1" applyFont="1" applyBorder="1" applyAlignment="1">
      <alignment horizontal="center" vertical="center" wrapText="1"/>
    </xf>
    <xf numFmtId="0" fontId="63" fillId="0" borderId="14" xfId="9" applyNumberFormat="1" applyFont="1" applyBorder="1" applyAlignment="1">
      <alignment horizontal="center" vertical="center" wrapText="1"/>
    </xf>
    <xf numFmtId="1" fontId="62" fillId="0" borderId="24" xfId="1" applyNumberFormat="1" applyFont="1" applyFill="1" applyBorder="1" applyAlignment="1">
      <alignment horizontal="center" vertical="center" wrapText="1"/>
    </xf>
    <xf numFmtId="0" fontId="56" fillId="2" borderId="15" xfId="1" applyFont="1" applyFill="1" applyBorder="1" applyAlignment="1">
      <alignment horizontal="center" vertical="center"/>
    </xf>
    <xf numFmtId="0" fontId="63" fillId="0" borderId="8" xfId="1" applyFont="1" applyBorder="1" applyAlignment="1">
      <alignment horizontal="center" vertical="center" wrapText="1"/>
    </xf>
    <xf numFmtId="0" fontId="63" fillId="0" borderId="9" xfId="9" applyNumberFormat="1" applyFont="1" applyBorder="1" applyAlignment="1">
      <alignment horizontal="center" vertical="center" wrapText="1"/>
    </xf>
    <xf numFmtId="9" fontId="64" fillId="0" borderId="9" xfId="1" applyNumberFormat="1" applyFont="1" applyBorder="1" applyAlignment="1">
      <alignment horizontal="center" vertical="center"/>
    </xf>
    <xf numFmtId="14" fontId="64" fillId="0" borderId="10" xfId="1" applyNumberFormat="1" applyFont="1" applyFill="1" applyBorder="1" applyAlignment="1">
      <alignment horizontal="center" vertical="center"/>
    </xf>
    <xf numFmtId="0" fontId="4" fillId="0" borderId="22" xfId="1" applyFont="1" applyBorder="1"/>
    <xf numFmtId="0" fontId="4" fillId="0" borderId="0" xfId="1" applyFont="1" applyBorder="1"/>
    <xf numFmtId="0" fontId="14" fillId="0" borderId="0" xfId="0" applyFont="1"/>
    <xf numFmtId="0" fontId="0" fillId="0" borderId="0" xfId="0" applyAlignment="1"/>
    <xf numFmtId="0" fontId="4" fillId="0" borderId="0" xfId="1" applyFont="1" applyFill="1" applyBorder="1"/>
    <xf numFmtId="0" fontId="14" fillId="0" borderId="0" xfId="1" applyFont="1" applyFill="1" applyBorder="1"/>
    <xf numFmtId="0" fontId="4" fillId="0" borderId="0" xfId="1" applyFont="1" applyFill="1" applyBorder="1" applyAlignment="1">
      <alignment wrapText="1"/>
    </xf>
    <xf numFmtId="0" fontId="4" fillId="0" borderId="0" xfId="0" applyFont="1" applyFill="1" applyBorder="1" applyAlignment="1">
      <alignment vertical="center" wrapText="1"/>
    </xf>
    <xf numFmtId="0" fontId="4" fillId="0" borderId="0" xfId="1" applyFont="1" applyFill="1" applyBorder="1" applyAlignment="1">
      <alignment horizontal="left" wrapText="1"/>
    </xf>
    <xf numFmtId="0" fontId="0" fillId="0" borderId="0" xfId="0" applyFill="1" applyBorder="1" applyAlignment="1"/>
    <xf numFmtId="16" fontId="4" fillId="0" borderId="0" xfId="1" applyNumberFormat="1" applyFill="1" applyBorder="1" applyAlignment="1"/>
    <xf numFmtId="0" fontId="4" fillId="0" borderId="0" xfId="1" applyFont="1" applyFill="1" applyBorder="1" applyAlignment="1"/>
    <xf numFmtId="0" fontId="65" fillId="0" borderId="0" xfId="0" applyFont="1" applyFill="1" applyBorder="1" applyAlignment="1">
      <alignment horizontal="left" wrapText="1"/>
    </xf>
    <xf numFmtId="0" fontId="61" fillId="0" borderId="0" xfId="0" applyFont="1" applyFill="1" applyBorder="1" applyAlignment="1">
      <alignment horizontal="left" wrapText="1"/>
    </xf>
    <xf numFmtId="0" fontId="17" fillId="0" borderId="0" xfId="11" applyFont="1" applyAlignment="1" applyProtection="1"/>
    <xf numFmtId="0" fontId="29" fillId="0" borderId="0" xfId="11" applyFont="1" applyAlignment="1" applyProtection="1"/>
    <xf numFmtId="0" fontId="29" fillId="0" borderId="0" xfId="11" applyFont="1" applyAlignment="1" applyProtection="1">
      <alignment horizontal="right"/>
    </xf>
    <xf numFmtId="0" fontId="29" fillId="0" borderId="0" xfId="11" applyFont="1" applyBorder="1" applyAlignment="1" applyProtection="1"/>
    <xf numFmtId="0" fontId="29" fillId="0" borderId="0" xfId="11" applyFont="1" applyFill="1" applyBorder="1" applyAlignment="1" applyProtection="1"/>
    <xf numFmtId="0" fontId="2" fillId="0" borderId="0" xfId="11" applyFont="1" applyFill="1" applyBorder="1" applyAlignment="1" applyProtection="1">
      <alignment horizontal="right"/>
    </xf>
    <xf numFmtId="0" fontId="1" fillId="2" borderId="2" xfId="11" quotePrefix="1" applyFont="1" applyFill="1" applyBorder="1" applyAlignment="1" applyProtection="1">
      <alignment horizontal="right"/>
    </xf>
    <xf numFmtId="0" fontId="2" fillId="0" borderId="2" xfId="11" applyFont="1" applyFill="1" applyBorder="1" applyAlignment="1" applyProtection="1">
      <alignment horizontal="center"/>
      <protection locked="0"/>
    </xf>
    <xf numFmtId="0" fontId="2" fillId="0" borderId="0" xfId="11" quotePrefix="1" applyFont="1" applyFill="1" applyBorder="1" applyAlignment="1" applyProtection="1">
      <alignment horizontal="right"/>
    </xf>
    <xf numFmtId="0" fontId="1" fillId="2" borderId="26" xfId="11" quotePrefix="1" applyFont="1" applyFill="1" applyBorder="1" applyAlignment="1" applyProtection="1">
      <alignment horizontal="right"/>
    </xf>
    <xf numFmtId="0" fontId="2" fillId="0" borderId="29" xfId="11" applyFont="1" applyFill="1" applyBorder="1" applyAlignment="1" applyProtection="1">
      <alignment horizontal="center"/>
      <protection locked="0"/>
    </xf>
    <xf numFmtId="0" fontId="67" fillId="0" borderId="0" xfId="11" applyFont="1" applyFill="1" applyBorder="1" applyAlignment="1" applyProtection="1">
      <alignment horizontal="center"/>
    </xf>
    <xf numFmtId="0" fontId="29" fillId="0" borderId="0" xfId="11" applyFont="1" applyFill="1" applyAlignment="1" applyProtection="1">
      <alignment horizontal="right"/>
    </xf>
    <xf numFmtId="0" fontId="1" fillId="2" borderId="8" xfId="11" quotePrefix="1" applyFont="1" applyFill="1" applyBorder="1" applyAlignment="1" applyProtection="1">
      <alignment horizontal="right"/>
    </xf>
    <xf numFmtId="0" fontId="2" fillId="0" borderId="10" xfId="11" applyFont="1" applyBorder="1" applyAlignment="1" applyProtection="1">
      <alignment horizontal="center"/>
      <protection locked="0"/>
    </xf>
    <xf numFmtId="0" fontId="29" fillId="0" borderId="0" xfId="11" applyFont="1" applyFill="1" applyBorder="1" applyAlignment="1" applyProtection="1">
      <alignment horizontal="center"/>
    </xf>
    <xf numFmtId="0" fontId="29" fillId="0" borderId="0" xfId="11" applyFont="1" applyBorder="1" applyAlignment="1" applyProtection="1">
      <alignment horizontal="center"/>
    </xf>
    <xf numFmtId="0" fontId="29" fillId="0" borderId="0" xfId="11" applyFont="1" applyFill="1" applyBorder="1" applyAlignment="1" applyProtection="1">
      <alignment horizontal="centerContinuous"/>
    </xf>
    <xf numFmtId="0" fontId="29" fillId="0" borderId="0" xfId="11" applyFont="1" applyFill="1" applyAlignment="1" applyProtection="1"/>
    <xf numFmtId="0" fontId="17" fillId="0" borderId="0" xfId="11" applyFont="1" applyFill="1" applyAlignment="1" applyProtection="1"/>
    <xf numFmtId="0" fontId="50" fillId="2" borderId="1" xfId="11" applyFont="1" applyFill="1" applyBorder="1" applyAlignment="1" applyProtection="1">
      <alignment horizontal="left"/>
    </xf>
    <xf numFmtId="0" fontId="17" fillId="2" borderId="7" xfId="11" applyFont="1" applyFill="1" applyBorder="1" applyAlignment="1" applyProtection="1">
      <alignment horizontal="center"/>
    </xf>
    <xf numFmtId="0" fontId="17" fillId="0" borderId="1" xfId="11" applyFont="1" applyBorder="1" applyAlignment="1" applyProtection="1">
      <alignment horizontal="center"/>
      <protection locked="0"/>
    </xf>
    <xf numFmtId="0" fontId="1" fillId="0" borderId="15" xfId="11" quotePrefix="1" applyFont="1" applyFill="1" applyBorder="1" applyAlignment="1" applyProtection="1">
      <alignment horizontal="right"/>
      <protection locked="0"/>
    </xf>
    <xf numFmtId="0" fontId="1" fillId="0" borderId="15" xfId="11" applyFont="1" applyFill="1" applyBorder="1" applyAlignment="1" applyProtection="1">
      <alignment horizontal="center"/>
      <protection locked="0"/>
    </xf>
    <xf numFmtId="0" fontId="17" fillId="0" borderId="15" xfId="11" applyFont="1" applyBorder="1" applyAlignment="1" applyProtection="1">
      <alignment horizontal="center"/>
      <protection locked="0"/>
    </xf>
    <xf numFmtId="0" fontId="17" fillId="0" borderId="7" xfId="11" applyFont="1" applyBorder="1" applyAlignment="1" applyProtection="1">
      <alignment horizontal="center"/>
      <protection locked="0"/>
    </xf>
    <xf numFmtId="0" fontId="1" fillId="2" borderId="30" xfId="11" applyFont="1" applyFill="1" applyBorder="1" applyAlignment="1" applyProtection="1">
      <alignment horizontal="center"/>
    </xf>
    <xf numFmtId="0" fontId="1" fillId="2" borderId="37" xfId="11" applyFont="1" applyFill="1" applyBorder="1" applyAlignment="1" applyProtection="1">
      <alignment horizontal="center"/>
    </xf>
    <xf numFmtId="0" fontId="1" fillId="0" borderId="0" xfId="11" applyFont="1" applyFill="1" applyBorder="1" applyAlignment="1" applyProtection="1">
      <alignment horizontal="center"/>
    </xf>
    <xf numFmtId="0" fontId="1" fillId="2" borderId="8" xfId="11" applyFont="1" applyFill="1" applyBorder="1" applyAlignment="1" applyProtection="1">
      <alignment horizontal="center"/>
    </xf>
    <xf numFmtId="0" fontId="1" fillId="2" borderId="9" xfId="11" applyFont="1" applyFill="1" applyBorder="1" applyAlignment="1" applyProtection="1">
      <alignment horizontal="center"/>
    </xf>
    <xf numFmtId="0" fontId="1" fillId="2" borderId="10" xfId="11" applyFont="1" applyFill="1" applyBorder="1" applyAlignment="1" applyProtection="1">
      <alignment horizontal="center"/>
    </xf>
    <xf numFmtId="166" fontId="68" fillId="0" borderId="13" xfId="11" applyNumberFormat="1" applyFont="1" applyFill="1" applyBorder="1" applyAlignment="1" applyProtection="1">
      <alignment horizontal="left"/>
      <protection locked="0"/>
    </xf>
    <xf numFmtId="166" fontId="68" fillId="0" borderId="14" xfId="11" applyNumberFormat="1" applyFont="1" applyFill="1" applyBorder="1" applyAlignment="1" applyProtection="1">
      <alignment horizontal="left"/>
      <protection locked="0"/>
    </xf>
    <xf numFmtId="167" fontId="17" fillId="22" borderId="90" xfId="11" applyNumberFormat="1" applyFont="1" applyFill="1" applyBorder="1" applyAlignment="1" applyProtection="1">
      <alignment horizontal="center"/>
    </xf>
    <xf numFmtId="166" fontId="17" fillId="0" borderId="51" xfId="11" applyNumberFormat="1" applyFont="1" applyFill="1" applyBorder="1" applyAlignment="1" applyProtection="1">
      <alignment horizontal="left"/>
      <protection locked="0"/>
    </xf>
    <xf numFmtId="166" fontId="17" fillId="0" borderId="14" xfId="11" applyNumberFormat="1" applyFont="1" applyFill="1" applyBorder="1" applyAlignment="1" applyProtection="1">
      <alignment horizontal="left"/>
      <protection locked="0"/>
    </xf>
    <xf numFmtId="0" fontId="17" fillId="0" borderId="19" xfId="11" applyFont="1" applyFill="1" applyBorder="1" applyAlignment="1" applyProtection="1"/>
    <xf numFmtId="0" fontId="17" fillId="2" borderId="50" xfId="11" applyFont="1" applyFill="1" applyBorder="1" applyAlignment="1" applyProtection="1"/>
    <xf numFmtId="167" fontId="51" fillId="22" borderId="51" xfId="11" applyNumberFormat="1" applyFont="1" applyFill="1" applyBorder="1" applyAlignment="1" applyProtection="1">
      <alignment horizontal="center"/>
    </xf>
    <xf numFmtId="0" fontId="17" fillId="2" borderId="52" xfId="11" applyFont="1" applyFill="1" applyBorder="1" applyAlignment="1" applyProtection="1"/>
    <xf numFmtId="167" fontId="4" fillId="22" borderId="51" xfId="11" applyNumberFormat="1" applyFont="1" applyFill="1" applyBorder="1" applyAlignment="1" applyProtection="1">
      <alignment horizontal="center"/>
    </xf>
    <xf numFmtId="0" fontId="17" fillId="2" borderId="52" xfId="11" applyFont="1" applyFill="1" applyBorder="1" applyAlignment="1" applyProtection="1">
      <alignment horizontal="center"/>
    </xf>
    <xf numFmtId="0" fontId="47" fillId="2" borderId="24" xfId="11" applyFont="1" applyFill="1" applyBorder="1" applyAlignment="1" applyProtection="1"/>
    <xf numFmtId="1" fontId="27" fillId="23" borderId="91" xfId="11" applyNumberFormat="1" applyFont="1" applyFill="1" applyBorder="1" applyAlignment="1" applyProtection="1">
      <alignment horizontal="center"/>
      <protection locked="0"/>
    </xf>
    <xf numFmtId="0" fontId="17" fillId="2" borderId="13" xfId="11" applyFont="1" applyFill="1" applyBorder="1" applyAlignment="1" applyProtection="1"/>
    <xf numFmtId="0" fontId="17" fillId="2" borderId="14" xfId="11" applyFont="1" applyFill="1" applyBorder="1" applyAlignment="1" applyProtection="1"/>
    <xf numFmtId="167" fontId="51" fillId="22" borderId="17" xfId="11" applyNumberFormat="1" applyFont="1" applyFill="1" applyBorder="1" applyAlignment="1" applyProtection="1"/>
    <xf numFmtId="1" fontId="27" fillId="23" borderId="90" xfId="11" applyNumberFormat="1" applyFont="1" applyFill="1" applyBorder="1" applyAlignment="1" applyProtection="1">
      <alignment horizontal="center"/>
      <protection locked="0"/>
    </xf>
    <xf numFmtId="0" fontId="17" fillId="2" borderId="8" xfId="11" applyFont="1" applyFill="1" applyBorder="1" applyAlignment="1" applyProtection="1"/>
    <xf numFmtId="0" fontId="17" fillId="2" borderId="9" xfId="11" applyFont="1" applyFill="1" applyBorder="1" applyAlignment="1" applyProtection="1"/>
    <xf numFmtId="167" fontId="51" fillId="22" borderId="10" xfId="11" applyNumberFormat="1" applyFont="1" applyFill="1" applyBorder="1" applyAlignment="1" applyProtection="1"/>
    <xf numFmtId="1" fontId="27" fillId="23" borderId="92" xfId="11" applyNumberFormat="1" applyFont="1" applyFill="1" applyBorder="1" applyAlignment="1" applyProtection="1">
      <alignment horizontal="center"/>
      <protection locked="0"/>
    </xf>
    <xf numFmtId="0" fontId="17" fillId="0" borderId="0" xfId="11" applyFont="1" applyFill="1" applyBorder="1" applyAlignment="1" applyProtection="1"/>
    <xf numFmtId="0" fontId="1" fillId="2" borderId="1" xfId="11" applyFont="1" applyFill="1" applyBorder="1" applyAlignment="1" applyProtection="1"/>
    <xf numFmtId="168" fontId="28" fillId="22" borderId="5" xfId="11" applyNumberFormat="1" applyFont="1" applyFill="1" applyBorder="1" applyAlignment="1" applyProtection="1">
      <alignment horizontal="center"/>
    </xf>
    <xf numFmtId="0" fontId="17" fillId="2" borderId="30" xfId="11" applyFont="1" applyFill="1" applyBorder="1" applyAlignment="1" applyProtection="1"/>
    <xf numFmtId="0" fontId="1" fillId="2" borderId="18" xfId="11" applyFont="1" applyFill="1" applyBorder="1" applyAlignment="1" applyProtection="1">
      <alignment horizontal="right"/>
    </xf>
    <xf numFmtId="167" fontId="50" fillId="22" borderId="91" xfId="11" applyNumberFormat="1" applyFont="1" applyFill="1" applyBorder="1" applyAlignment="1" applyProtection="1">
      <alignment horizontal="center"/>
    </xf>
    <xf numFmtId="0" fontId="17" fillId="2" borderId="11" xfId="11" applyFont="1" applyFill="1" applyBorder="1" applyAlignment="1" applyProtection="1">
      <alignment horizontal="left"/>
    </xf>
    <xf numFmtId="0" fontId="17" fillId="2" borderId="19" xfId="11" applyFont="1" applyFill="1" applyBorder="1" applyAlignment="1" applyProtection="1"/>
    <xf numFmtId="167" fontId="17" fillId="2" borderId="2" xfId="11" applyNumberFormat="1" applyFont="1" applyFill="1" applyBorder="1" applyAlignment="1" applyProtection="1"/>
    <xf numFmtId="0" fontId="4" fillId="2" borderId="50" xfId="11" applyFont="1" applyFill="1" applyBorder="1" applyAlignment="1" applyProtection="1"/>
    <xf numFmtId="2" fontId="51" fillId="22" borderId="52" xfId="11" applyNumberFormat="1" applyFont="1" applyFill="1" applyBorder="1" applyAlignment="1" applyProtection="1"/>
    <xf numFmtId="0" fontId="17" fillId="2" borderId="15" xfId="11" applyFont="1" applyFill="1" applyBorder="1" applyAlignment="1" applyProtection="1"/>
    <xf numFmtId="167" fontId="50" fillId="22" borderId="5" xfId="11" applyNumberFormat="1" applyFont="1" applyFill="1" applyBorder="1" applyAlignment="1" applyProtection="1">
      <alignment horizontal="center"/>
    </xf>
    <xf numFmtId="0" fontId="17" fillId="2" borderId="37" xfId="11" applyFont="1" applyFill="1" applyBorder="1" applyAlignment="1" applyProtection="1"/>
    <xf numFmtId="0" fontId="1" fillId="2" borderId="57" xfId="11" applyFont="1" applyFill="1" applyBorder="1" applyAlignment="1" applyProtection="1">
      <alignment horizontal="right"/>
    </xf>
    <xf numFmtId="167" fontId="50" fillId="22" borderId="93" xfId="11" applyNumberFormat="1" applyFont="1" applyFill="1" applyBorder="1" applyAlignment="1" applyProtection="1">
      <alignment horizontal="center"/>
    </xf>
    <xf numFmtId="0" fontId="17" fillId="2" borderId="6" xfId="11" applyFont="1" applyFill="1" applyBorder="1" applyAlignment="1" applyProtection="1"/>
    <xf numFmtId="0" fontId="17" fillId="2" borderId="0" xfId="11" applyFont="1" applyFill="1" applyBorder="1" applyAlignment="1" applyProtection="1"/>
    <xf numFmtId="0" fontId="17" fillId="2" borderId="20" xfId="11" applyFont="1" applyFill="1" applyBorder="1" applyAlignment="1" applyProtection="1"/>
    <xf numFmtId="0" fontId="4" fillId="2" borderId="13" xfId="11" applyFont="1" applyFill="1" applyBorder="1" applyAlignment="1" applyProtection="1"/>
    <xf numFmtId="2" fontId="51" fillId="22" borderId="17" xfId="11" applyNumberFormat="1" applyFont="1" applyFill="1" applyBorder="1" applyAlignment="1" applyProtection="1"/>
    <xf numFmtId="0" fontId="17" fillId="2" borderId="21" xfId="11" applyFont="1" applyFill="1" applyBorder="1" applyAlignment="1" applyProtection="1"/>
    <xf numFmtId="0" fontId="1" fillId="2" borderId="22" xfId="11" applyFont="1" applyFill="1" applyBorder="1" applyAlignment="1" applyProtection="1">
      <alignment horizontal="right"/>
    </xf>
    <xf numFmtId="167" fontId="50" fillId="22" borderId="42" xfId="11" applyNumberFormat="1" applyFont="1" applyFill="1" applyBorder="1" applyAlignment="1" applyProtection="1">
      <alignment horizontal="center"/>
    </xf>
    <xf numFmtId="0" fontId="1" fillId="22" borderId="6" xfId="11" applyFont="1" applyFill="1" applyBorder="1" applyAlignment="1" applyProtection="1"/>
    <xf numFmtId="0" fontId="1" fillId="22" borderId="0" xfId="11" applyFont="1" applyFill="1" applyBorder="1" applyAlignment="1" applyProtection="1"/>
    <xf numFmtId="167" fontId="1" fillId="22" borderId="2" xfId="11" applyNumberFormat="1" applyFont="1" applyFill="1" applyBorder="1" applyAlignment="1" applyProtection="1"/>
    <xf numFmtId="2" fontId="51" fillId="22" borderId="10" xfId="11" applyNumberFormat="1" applyFont="1" applyFill="1" applyBorder="1" applyAlignment="1" applyProtection="1"/>
    <xf numFmtId="0" fontId="17" fillId="2" borderId="22" xfId="11" applyFont="1" applyFill="1" applyBorder="1" applyAlignment="1" applyProtection="1"/>
    <xf numFmtId="0" fontId="17" fillId="2" borderId="23" xfId="11" applyFont="1" applyFill="1" applyBorder="1" applyAlignment="1" applyProtection="1"/>
    <xf numFmtId="0" fontId="1" fillId="2" borderId="11" xfId="11" applyFont="1" applyFill="1" applyBorder="1" applyAlignment="1" applyProtection="1"/>
    <xf numFmtId="0" fontId="17" fillId="2" borderId="40" xfId="11" applyFont="1" applyFill="1" applyBorder="1" applyAlignment="1" applyProtection="1"/>
    <xf numFmtId="0" fontId="17" fillId="2" borderId="11" xfId="11" applyFont="1" applyFill="1" applyBorder="1" applyAlignment="1" applyProtection="1"/>
    <xf numFmtId="168" fontId="17" fillId="2" borderId="2" xfId="11" applyNumberFormat="1" applyFont="1" applyFill="1" applyBorder="1" applyAlignment="1" applyProtection="1"/>
    <xf numFmtId="168" fontId="4" fillId="2" borderId="2" xfId="12" applyNumberFormat="1" applyFont="1" applyFill="1" applyBorder="1" applyProtection="1"/>
    <xf numFmtId="0" fontId="17" fillId="2" borderId="1" xfId="11" applyFont="1" applyFill="1" applyBorder="1" applyAlignment="1" applyProtection="1"/>
    <xf numFmtId="0" fontId="17" fillId="2" borderId="7" xfId="11" applyFont="1" applyFill="1" applyBorder="1" applyAlignment="1" applyProtection="1"/>
    <xf numFmtId="0" fontId="2" fillId="22" borderId="21" xfId="11" applyFont="1" applyFill="1" applyBorder="1" applyAlignment="1" applyProtection="1"/>
    <xf numFmtId="0" fontId="1" fillId="22" borderId="22" xfId="11" applyFont="1" applyFill="1" applyBorder="1" applyAlignment="1" applyProtection="1"/>
    <xf numFmtId="169" fontId="2" fillId="22" borderId="2" xfId="9" applyNumberFormat="1" applyFont="1" applyFill="1" applyBorder="1" applyProtection="1"/>
    <xf numFmtId="169" fontId="2" fillId="22" borderId="2" xfId="11" applyNumberFormat="1" applyFont="1" applyFill="1" applyBorder="1" applyAlignment="1" applyProtection="1"/>
    <xf numFmtId="9" fontId="72" fillId="0" borderId="0" xfId="9" applyFont="1" applyFill="1" applyBorder="1" applyProtection="1"/>
    <xf numFmtId="0" fontId="20" fillId="22" borderId="21" xfId="11" applyFont="1" applyFill="1" applyBorder="1" applyAlignment="1" applyProtection="1"/>
    <xf numFmtId="0" fontId="56" fillId="22" borderId="22" xfId="11" applyFont="1" applyFill="1" applyBorder="1" applyAlignment="1" applyProtection="1"/>
    <xf numFmtId="169" fontId="56" fillId="22" borderId="2" xfId="9" applyNumberFormat="1" applyFont="1" applyFill="1" applyBorder="1" applyAlignment="1" applyProtection="1"/>
    <xf numFmtId="0" fontId="73" fillId="0" borderId="0" xfId="11" applyFont="1" applyFill="1" applyAlignment="1" applyProtection="1">
      <alignment horizontal="centerContinuous"/>
    </xf>
    <xf numFmtId="0" fontId="17" fillId="0" borderId="0" xfId="11" applyFont="1" applyFill="1" applyAlignment="1" applyProtection="1">
      <alignment horizontal="centerContinuous"/>
    </xf>
    <xf numFmtId="0" fontId="17" fillId="2" borderId="94" xfId="11" applyFont="1" applyFill="1" applyBorder="1" applyAlignment="1" applyProtection="1"/>
    <xf numFmtId="0" fontId="17" fillId="2" borderId="95" xfId="11" applyFont="1" applyFill="1" applyBorder="1" applyAlignment="1" applyProtection="1"/>
    <xf numFmtId="0" fontId="17" fillId="2" borderId="96" xfId="11" applyFont="1" applyFill="1" applyBorder="1" applyAlignment="1" applyProtection="1"/>
    <xf numFmtId="0" fontId="17" fillId="2" borderId="10" xfId="11" applyFont="1" applyFill="1" applyBorder="1" applyAlignment="1" applyProtection="1">
      <alignment horizontal="center"/>
    </xf>
    <xf numFmtId="0" fontId="17" fillId="2" borderId="97" xfId="11" applyFont="1" applyFill="1" applyBorder="1" applyAlignment="1" applyProtection="1"/>
    <xf numFmtId="0" fontId="17" fillId="2" borderId="98" xfId="11" applyFont="1" applyFill="1" applyBorder="1" applyAlignment="1" applyProtection="1"/>
    <xf numFmtId="0" fontId="17" fillId="2" borderId="99" xfId="11" applyFont="1" applyFill="1" applyBorder="1" applyAlignment="1" applyProtection="1"/>
    <xf numFmtId="0" fontId="17" fillId="2" borderId="50" xfId="11" applyFont="1" applyFill="1" applyBorder="1" applyAlignment="1" applyProtection="1">
      <alignment horizontal="centerContinuous"/>
    </xf>
    <xf numFmtId="0" fontId="17" fillId="2" borderId="51" xfId="11" applyFont="1" applyFill="1" applyBorder="1" applyAlignment="1" applyProtection="1">
      <alignment horizontal="center"/>
    </xf>
    <xf numFmtId="0" fontId="17" fillId="2" borderId="8" xfId="11" applyFont="1" applyFill="1" applyBorder="1" applyAlignment="1" applyProtection="1">
      <alignment horizontal="centerContinuous"/>
    </xf>
    <xf numFmtId="0" fontId="17" fillId="2" borderId="9" xfId="11" applyFont="1" applyFill="1" applyBorder="1" applyAlignment="1" applyProtection="1">
      <alignment horizontal="center"/>
    </xf>
    <xf numFmtId="0" fontId="4" fillId="2" borderId="6" xfId="11" applyFont="1" applyFill="1" applyBorder="1" applyAlignment="1" applyProtection="1"/>
    <xf numFmtId="0" fontId="17" fillId="2" borderId="50" xfId="11" applyFont="1" applyFill="1" applyBorder="1" applyAlignment="1" applyProtection="1">
      <alignment horizontal="center"/>
    </xf>
    <xf numFmtId="0" fontId="51" fillId="2" borderId="51" xfId="11" applyFont="1" applyFill="1" applyBorder="1" applyAlignment="1" applyProtection="1">
      <alignment horizontal="center"/>
    </xf>
    <xf numFmtId="0" fontId="51" fillId="2" borderId="52" xfId="11" applyFont="1" applyFill="1" applyBorder="1" applyAlignment="1" applyProtection="1">
      <alignment horizontal="center"/>
    </xf>
    <xf numFmtId="0" fontId="4" fillId="2" borderId="8" xfId="11" applyFont="1" applyFill="1" applyBorder="1" applyAlignment="1" applyProtection="1">
      <alignment horizontal="centerContinuous"/>
    </xf>
    <xf numFmtId="0" fontId="17" fillId="2" borderId="8" xfId="11" applyFont="1" applyFill="1" applyBorder="1" applyAlignment="1" applyProtection="1">
      <alignment horizontal="center"/>
    </xf>
    <xf numFmtId="0" fontId="51" fillId="2" borderId="9" xfId="11" applyFont="1" applyFill="1" applyBorder="1" applyAlignment="1" applyProtection="1">
      <alignment horizontal="center"/>
    </xf>
    <xf numFmtId="0" fontId="51" fillId="2" borderId="10" xfId="11" applyFont="1" applyFill="1" applyBorder="1" applyAlignment="1" applyProtection="1">
      <alignment horizontal="center"/>
    </xf>
    <xf numFmtId="2" fontId="17" fillId="2" borderId="9" xfId="11" applyNumberFormat="1" applyFont="1" applyFill="1" applyBorder="1" applyAlignment="1" applyProtection="1">
      <alignment horizontal="center"/>
    </xf>
    <xf numFmtId="2" fontId="17" fillId="2" borderId="10" xfId="11" applyNumberFormat="1" applyFont="1" applyFill="1" applyBorder="1" applyAlignment="1" applyProtection="1">
      <alignment horizontal="center"/>
    </xf>
    <xf numFmtId="0" fontId="58" fillId="0" borderId="0" xfId="11" applyFont="1" applyFill="1" applyBorder="1" applyAlignment="1" applyProtection="1">
      <alignment horizontal="centerContinuous"/>
    </xf>
    <xf numFmtId="0" fontId="10" fillId="0" borderId="0" xfId="11" applyFont="1" applyFill="1" applyBorder="1" applyAlignment="1" applyProtection="1">
      <alignment horizontal="right"/>
    </xf>
    <xf numFmtId="0" fontId="74" fillId="0" borderId="0" xfId="11" applyFont="1" applyFill="1" applyBorder="1" applyAlignment="1" applyProtection="1">
      <alignment horizontal="center"/>
    </xf>
    <xf numFmtId="0" fontId="28" fillId="0" borderId="0" xfId="11" applyFont="1" applyFill="1" applyBorder="1" applyAlignment="1" applyProtection="1">
      <alignment horizontal="center"/>
    </xf>
    <xf numFmtId="0" fontId="10" fillId="0" borderId="0" xfId="11" applyFont="1" applyFill="1" applyBorder="1" applyAlignment="1" applyProtection="1">
      <alignment horizontal="centerContinuous"/>
    </xf>
    <xf numFmtId="0" fontId="75" fillId="0" borderId="0" xfId="11" applyFont="1" applyFill="1" applyBorder="1" applyAlignment="1" applyProtection="1">
      <alignment horizontal="center"/>
    </xf>
    <xf numFmtId="0" fontId="17" fillId="0" borderId="0" xfId="11" applyFont="1" applyFill="1" applyBorder="1" applyAlignment="1" applyProtection="1">
      <alignment horizontal="center"/>
    </xf>
    <xf numFmtId="0" fontId="4" fillId="0" borderId="0" xfId="11" applyFont="1" applyFill="1" applyBorder="1" applyAlignment="1" applyProtection="1"/>
    <xf numFmtId="0" fontId="4" fillId="0" borderId="0" xfId="11" applyFont="1" applyFill="1" applyBorder="1" applyAlignment="1" applyProtection="1">
      <alignment horizontal="right"/>
    </xf>
    <xf numFmtId="0" fontId="50" fillId="0" borderId="0" xfId="11" applyFont="1" applyFill="1" applyBorder="1" applyAlignment="1" applyProtection="1">
      <alignment horizontal="center"/>
    </xf>
    <xf numFmtId="0" fontId="4" fillId="0" borderId="0" xfId="11" applyFont="1" applyFill="1" applyBorder="1" applyAlignment="1" applyProtection="1">
      <alignment horizontal="center"/>
    </xf>
    <xf numFmtId="168" fontId="76" fillId="0" borderId="0" xfId="11" applyNumberFormat="1" applyFont="1" applyFill="1" applyBorder="1" applyAlignment="1" applyProtection="1">
      <alignment horizontal="center"/>
    </xf>
    <xf numFmtId="167" fontId="17" fillId="0" borderId="0" xfId="11" applyNumberFormat="1" applyFont="1" applyFill="1" applyBorder="1" applyAlignment="1" applyProtection="1">
      <alignment horizontal="center"/>
    </xf>
    <xf numFmtId="168" fontId="17" fillId="0" borderId="0" xfId="11" applyNumberFormat="1" applyFont="1" applyFill="1" applyBorder="1" applyAlignment="1" applyProtection="1">
      <alignment horizontal="center"/>
    </xf>
    <xf numFmtId="167" fontId="77" fillId="0" borderId="0" xfId="11" applyNumberFormat="1" applyFont="1" applyFill="1" applyBorder="1" applyAlignment="1" applyProtection="1">
      <alignment horizontal="center"/>
    </xf>
    <xf numFmtId="167" fontId="51" fillId="0" borderId="0" xfId="11" applyNumberFormat="1" applyFont="1" applyFill="1" applyBorder="1" applyAlignment="1" applyProtection="1">
      <alignment horizontal="center"/>
    </xf>
    <xf numFmtId="167" fontId="4" fillId="0" borderId="0" xfId="11" applyNumberFormat="1" applyFont="1" applyFill="1" applyBorder="1" applyAlignment="1" applyProtection="1">
      <alignment horizontal="center"/>
    </xf>
    <xf numFmtId="167" fontId="27" fillId="0" borderId="0" xfId="11" applyNumberFormat="1" applyFont="1" applyFill="1" applyBorder="1" applyAlignment="1" applyProtection="1">
      <alignment horizontal="center"/>
    </xf>
    <xf numFmtId="0" fontId="47" fillId="0" borderId="0" xfId="11" applyFont="1" applyFill="1" applyBorder="1" applyAlignment="1" applyProtection="1"/>
    <xf numFmtId="1" fontId="28" fillId="0" borderId="0" xfId="11" applyNumberFormat="1" applyFont="1" applyFill="1" applyBorder="1" applyAlignment="1" applyProtection="1">
      <alignment horizontal="center"/>
    </xf>
    <xf numFmtId="167" fontId="51" fillId="0" borderId="0" xfId="11" applyNumberFormat="1" applyFont="1" applyFill="1" applyBorder="1" applyAlignment="1" applyProtection="1"/>
    <xf numFmtId="0" fontId="1" fillId="0" borderId="0" xfId="11" applyFont="1" applyFill="1" applyBorder="1" applyAlignment="1" applyProtection="1"/>
    <xf numFmtId="168" fontId="28" fillId="0" borderId="0" xfId="11" applyNumberFormat="1" applyFont="1" applyFill="1" applyBorder="1" applyAlignment="1" applyProtection="1">
      <alignment horizontal="center"/>
    </xf>
    <xf numFmtId="0" fontId="1" fillId="0" borderId="0" xfId="11" applyFont="1" applyFill="1" applyBorder="1" applyAlignment="1" applyProtection="1">
      <alignment horizontal="right"/>
    </xf>
    <xf numFmtId="167" fontId="50" fillId="0" borderId="0" xfId="11" applyNumberFormat="1" applyFont="1" applyFill="1" applyBorder="1" applyAlignment="1" applyProtection="1">
      <alignment horizontal="center"/>
    </xf>
    <xf numFmtId="0" fontId="17" fillId="0" borderId="0" xfId="11" applyFont="1" applyFill="1" applyBorder="1" applyAlignment="1" applyProtection="1">
      <alignment horizontal="left"/>
    </xf>
    <xf numFmtId="2" fontId="17" fillId="0" borderId="0" xfId="11" applyNumberFormat="1" applyFont="1" applyFill="1" applyBorder="1" applyAlignment="1" applyProtection="1"/>
    <xf numFmtId="2" fontId="51" fillId="0" borderId="0" xfId="11" applyNumberFormat="1" applyFont="1" applyFill="1" applyBorder="1" applyAlignment="1" applyProtection="1"/>
    <xf numFmtId="167" fontId="1" fillId="0" borderId="0" xfId="11" applyNumberFormat="1" applyFont="1" applyFill="1" applyBorder="1" applyAlignment="1" applyProtection="1"/>
    <xf numFmtId="168" fontId="17" fillId="0" borderId="0" xfId="11" applyNumberFormat="1" applyFont="1" applyFill="1" applyBorder="1" applyAlignment="1" applyProtection="1"/>
    <xf numFmtId="168" fontId="4" fillId="0" borderId="0" xfId="12" applyNumberFormat="1" applyFont="1" applyFill="1" applyBorder="1" applyProtection="1"/>
    <xf numFmtId="0" fontId="2" fillId="0" borderId="0" xfId="11" applyFont="1" applyFill="1" applyBorder="1" applyAlignment="1" applyProtection="1"/>
    <xf numFmtId="169" fontId="2" fillId="0" borderId="0" xfId="9" applyNumberFormat="1" applyFont="1" applyFill="1" applyBorder="1" applyProtection="1"/>
    <xf numFmtId="169" fontId="2" fillId="0" borderId="0" xfId="11" applyNumberFormat="1" applyFont="1" applyFill="1" applyBorder="1" applyAlignment="1" applyProtection="1"/>
    <xf numFmtId="0" fontId="20" fillId="0" borderId="0" xfId="11" applyFont="1" applyFill="1" applyBorder="1" applyAlignment="1" applyProtection="1"/>
    <xf numFmtId="0" fontId="56" fillId="0" borderId="0" xfId="11" applyFont="1" applyFill="1" applyBorder="1" applyAlignment="1" applyProtection="1"/>
    <xf numFmtId="169" fontId="56" fillId="0" borderId="0" xfId="9" applyNumberFormat="1" applyFont="1" applyFill="1" applyBorder="1" applyAlignment="1" applyProtection="1"/>
    <xf numFmtId="0" fontId="73" fillId="0" borderId="0" xfId="11" applyFont="1" applyFill="1" applyBorder="1" applyAlignment="1" applyProtection="1">
      <alignment horizontal="centerContinuous"/>
    </xf>
    <xf numFmtId="0" fontId="17" fillId="0" borderId="0" xfId="11" applyFont="1" applyFill="1" applyBorder="1" applyAlignment="1" applyProtection="1">
      <alignment horizontal="centerContinuous"/>
    </xf>
    <xf numFmtId="0" fontId="51" fillId="0" borderId="0" xfId="11" applyFont="1" applyFill="1" applyBorder="1" applyAlignment="1" applyProtection="1">
      <alignment horizontal="center"/>
    </xf>
    <xf numFmtId="0" fontId="4" fillId="0" borderId="0" xfId="11" applyFont="1" applyFill="1" applyBorder="1" applyAlignment="1" applyProtection="1">
      <alignment horizontal="centerContinuous"/>
    </xf>
    <xf numFmtId="2" fontId="17" fillId="0" borderId="0" xfId="11" applyNumberFormat="1" applyFont="1" applyFill="1" applyBorder="1" applyAlignment="1" applyProtection="1">
      <alignment horizontal="center"/>
    </xf>
    <xf numFmtId="0" fontId="82" fillId="0" borderId="0" xfId="1" applyFont="1"/>
    <xf numFmtId="0" fontId="83" fillId="3" borderId="6" xfId="1" applyFont="1" applyFill="1" applyBorder="1"/>
    <xf numFmtId="0" fontId="83" fillId="3" borderId="0" xfId="1" applyFont="1" applyFill="1" applyBorder="1"/>
    <xf numFmtId="0" fontId="83" fillId="3" borderId="20" xfId="1" applyFont="1" applyFill="1" applyBorder="1"/>
    <xf numFmtId="0" fontId="82" fillId="0" borderId="0" xfId="1" applyFont="1" applyBorder="1"/>
    <xf numFmtId="0" fontId="82" fillId="2" borderId="33" xfId="1" applyFont="1" applyFill="1" applyBorder="1" applyAlignment="1">
      <alignment horizontal="right"/>
    </xf>
    <xf numFmtId="0" fontId="82" fillId="2" borderId="55" xfId="1" applyFont="1" applyFill="1" applyBorder="1" applyAlignment="1">
      <alignment horizontal="right"/>
    </xf>
    <xf numFmtId="0" fontId="82" fillId="2" borderId="28" xfId="1" applyFont="1" applyFill="1" applyBorder="1" applyAlignment="1">
      <alignment horizontal="right"/>
    </xf>
    <xf numFmtId="0" fontId="82" fillId="2" borderId="58" xfId="1" applyFont="1" applyFill="1" applyBorder="1" applyAlignment="1">
      <alignment horizontal="right"/>
    </xf>
    <xf numFmtId="0" fontId="84" fillId="7" borderId="50" xfId="1" applyFont="1" applyFill="1" applyBorder="1"/>
    <xf numFmtId="0" fontId="82" fillId="6" borderId="52" xfId="1" applyFont="1" applyFill="1" applyBorder="1" applyProtection="1">
      <protection locked="0"/>
    </xf>
    <xf numFmtId="0" fontId="84" fillId="7" borderId="8" xfId="1" applyFont="1" applyFill="1" applyBorder="1"/>
    <xf numFmtId="0" fontId="82" fillId="6" borderId="10" xfId="1" applyFont="1" applyFill="1" applyBorder="1" applyProtection="1">
      <protection locked="0"/>
    </xf>
    <xf numFmtId="0" fontId="84" fillId="7" borderId="51" xfId="1" applyFont="1" applyFill="1" applyBorder="1"/>
    <xf numFmtId="0" fontId="84" fillId="7" borderId="52" xfId="1" applyFont="1" applyFill="1" applyBorder="1"/>
    <xf numFmtId="0" fontId="84" fillId="7" borderId="13" xfId="1" applyFont="1" applyFill="1" applyBorder="1" applyAlignment="1">
      <alignment horizontal="right"/>
    </xf>
    <xf numFmtId="0" fontId="82" fillId="0" borderId="14" xfId="1" applyFont="1" applyBorder="1" applyAlignment="1">
      <alignment horizontal="center"/>
    </xf>
    <xf numFmtId="0" fontId="84" fillId="7" borderId="14" xfId="1" applyFont="1" applyFill="1" applyBorder="1" applyAlignment="1">
      <alignment horizontal="right"/>
    </xf>
    <xf numFmtId="0" fontId="84" fillId="7" borderId="13" xfId="1" applyFont="1" applyFill="1" applyBorder="1" applyAlignment="1" applyProtection="1">
      <alignment horizontal="center"/>
      <protection locked="0"/>
    </xf>
    <xf numFmtId="167" fontId="82" fillId="0" borderId="14" xfId="1" applyNumberFormat="1" applyFont="1" applyBorder="1" applyProtection="1">
      <protection locked="0"/>
    </xf>
    <xf numFmtId="2" fontId="82" fillId="2" borderId="17" xfId="1" applyNumberFormat="1" applyFont="1" applyFill="1" applyBorder="1" applyProtection="1"/>
    <xf numFmtId="2" fontId="82" fillId="0" borderId="17" xfId="1" applyNumberFormat="1" applyFont="1" applyBorder="1" applyProtection="1"/>
    <xf numFmtId="167" fontId="82" fillId="0" borderId="14" xfId="1" applyNumberFormat="1" applyFont="1" applyBorder="1" applyAlignment="1">
      <alignment horizontal="center"/>
    </xf>
    <xf numFmtId="0" fontId="84" fillId="7" borderId="8" xfId="1" applyFont="1" applyFill="1" applyBorder="1" applyAlignment="1">
      <alignment horizontal="right"/>
    </xf>
    <xf numFmtId="0" fontId="82" fillId="0" borderId="9" xfId="1" applyFont="1" applyBorder="1" applyAlignment="1">
      <alignment horizontal="center"/>
    </xf>
    <xf numFmtId="0" fontId="84" fillId="7" borderId="9" xfId="1" applyFont="1" applyFill="1" applyBorder="1" applyAlignment="1">
      <alignment horizontal="right"/>
    </xf>
    <xf numFmtId="0" fontId="82" fillId="7" borderId="50" xfId="1" applyFont="1" applyFill="1" applyBorder="1"/>
    <xf numFmtId="0" fontId="84" fillId="7" borderId="51" xfId="1" applyFont="1" applyFill="1" applyBorder="1" applyAlignment="1">
      <alignment horizontal="center"/>
    </xf>
    <xf numFmtId="0" fontId="84" fillId="7" borderId="52" xfId="1" applyFont="1" applyFill="1" applyBorder="1" applyAlignment="1">
      <alignment horizontal="center"/>
    </xf>
    <xf numFmtId="0" fontId="82" fillId="7" borderId="13" xfId="1" applyFont="1" applyFill="1" applyBorder="1" applyAlignment="1">
      <alignment horizontal="center"/>
    </xf>
    <xf numFmtId="167" fontId="82" fillId="0" borderId="14" xfId="1" applyNumberFormat="1" applyFont="1" applyBorder="1"/>
    <xf numFmtId="0" fontId="82" fillId="0" borderId="17" xfId="1" applyFont="1" applyBorder="1" applyAlignment="1">
      <alignment horizontal="center"/>
    </xf>
    <xf numFmtId="0" fontId="82" fillId="0" borderId="10" xfId="1" applyFont="1" applyBorder="1" applyAlignment="1">
      <alignment horizontal="center"/>
    </xf>
    <xf numFmtId="0" fontId="82" fillId="7" borderId="8" xfId="1" applyFont="1" applyFill="1" applyBorder="1" applyAlignment="1">
      <alignment horizontal="center"/>
    </xf>
    <xf numFmtId="167" fontId="82" fillId="0" borderId="9" xfId="1" applyNumberFormat="1" applyFont="1" applyBorder="1"/>
    <xf numFmtId="0" fontId="84" fillId="7" borderId="61" xfId="1" applyFont="1" applyFill="1" applyBorder="1"/>
    <xf numFmtId="167" fontId="84" fillId="7" borderId="62" xfId="1" applyNumberFormat="1" applyFont="1" applyFill="1" applyBorder="1"/>
    <xf numFmtId="2" fontId="84" fillId="7" borderId="83" xfId="1" applyNumberFormat="1" applyFont="1" applyFill="1" applyBorder="1" applyProtection="1"/>
    <xf numFmtId="0" fontId="83" fillId="3" borderId="21" xfId="1" applyFont="1" applyFill="1" applyBorder="1"/>
    <xf numFmtId="0" fontId="83" fillId="3" borderId="22" xfId="1" applyFont="1" applyFill="1" applyBorder="1"/>
    <xf numFmtId="0" fontId="83" fillId="3" borderId="23" xfId="1" applyFont="1" applyFill="1" applyBorder="1"/>
    <xf numFmtId="0" fontId="82" fillId="0" borderId="0" xfId="1" applyFont="1" applyFill="1" applyBorder="1"/>
    <xf numFmtId="0" fontId="87" fillId="0" borderId="0" xfId="1" applyFont="1" applyFill="1" applyBorder="1" applyProtection="1">
      <protection hidden="1"/>
    </xf>
    <xf numFmtId="0" fontId="87" fillId="0" borderId="0" xfId="1" applyFont="1" applyFill="1" applyBorder="1" applyAlignment="1" applyProtection="1">
      <alignment horizontal="center"/>
      <protection hidden="1"/>
    </xf>
    <xf numFmtId="167" fontId="87" fillId="0" borderId="0" xfId="1" applyNumberFormat="1" applyFont="1" applyFill="1" applyBorder="1" applyProtection="1">
      <protection hidden="1"/>
    </xf>
    <xf numFmtId="2" fontId="87" fillId="0" borderId="0" xfId="1" applyNumberFormat="1" applyFont="1" applyFill="1" applyBorder="1" applyProtection="1">
      <protection hidden="1"/>
    </xf>
    <xf numFmtId="2" fontId="82" fillId="0" borderId="0" xfId="1" applyNumberFormat="1" applyFont="1" applyBorder="1"/>
    <xf numFmtId="0" fontId="88" fillId="0" borderId="0" xfId="0" applyFont="1"/>
    <xf numFmtId="0" fontId="89" fillId="0" borderId="0" xfId="0" applyFont="1"/>
    <xf numFmtId="0" fontId="88" fillId="0" borderId="0" xfId="0" applyFont="1" applyFill="1" applyBorder="1"/>
    <xf numFmtId="0" fontId="95" fillId="0" borderId="0" xfId="0" applyFont="1"/>
    <xf numFmtId="0" fontId="92" fillId="0" borderId="0" xfId="1" applyFont="1" applyFill="1" applyBorder="1" applyAlignment="1">
      <alignment vertical="center" wrapText="1"/>
    </xf>
    <xf numFmtId="0" fontId="0" fillId="0" borderId="0" xfId="0" applyFill="1" applyBorder="1"/>
    <xf numFmtId="0" fontId="94" fillId="0" borderId="0" xfId="1" applyFont="1" applyBorder="1" applyAlignment="1">
      <alignment horizontal="left" vertical="center" wrapText="1"/>
    </xf>
    <xf numFmtId="14" fontId="94" fillId="0" borderId="0" xfId="1" applyNumberFormat="1" applyFont="1" applyBorder="1" applyAlignment="1">
      <alignment horizontal="left" vertical="center" wrapText="1"/>
    </xf>
    <xf numFmtId="0" fontId="88" fillId="0" borderId="0" xfId="0" applyFont="1" applyBorder="1" applyAlignment="1">
      <alignment horizontal="center" wrapText="1"/>
    </xf>
    <xf numFmtId="0" fontId="0" fillId="32" borderId="0" xfId="0" applyFill="1"/>
    <xf numFmtId="0" fontId="12" fillId="0" borderId="0" xfId="57" applyFont="1" applyProtection="1">
      <protection hidden="1"/>
    </xf>
    <xf numFmtId="0" fontId="12" fillId="0" borderId="0" xfId="1" applyFont="1" applyFill="1" applyBorder="1" applyAlignment="1">
      <alignment horizontal="center" vertical="center"/>
    </xf>
    <xf numFmtId="0" fontId="12" fillId="0" borderId="0" xfId="1" applyFont="1" applyFill="1" applyBorder="1" applyAlignment="1">
      <alignment vertical="center"/>
    </xf>
    <xf numFmtId="0" fontId="12" fillId="0" borderId="0" xfId="1" applyFont="1" applyFill="1" applyBorder="1"/>
    <xf numFmtId="0" fontId="12" fillId="0" borderId="0" xfId="1" applyFont="1"/>
    <xf numFmtId="0" fontId="109" fillId="9" borderId="13" xfId="1" applyFont="1" applyFill="1" applyBorder="1" applyAlignment="1">
      <alignment horizontal="left" vertical="center"/>
    </xf>
    <xf numFmtId="0" fontId="109" fillId="9" borderId="13" xfId="1" applyFont="1" applyFill="1" applyBorder="1" applyAlignment="1">
      <alignment horizontal="left" vertical="center" wrapText="1"/>
    </xf>
    <xf numFmtId="0" fontId="111" fillId="9" borderId="8" xfId="0" applyFont="1" applyFill="1" applyBorder="1" applyAlignment="1">
      <alignment horizontal="left" vertical="center"/>
    </xf>
    <xf numFmtId="0" fontId="13" fillId="9" borderId="51" xfId="1" applyFont="1" applyFill="1" applyBorder="1" applyAlignment="1">
      <alignment horizontal="center" vertical="center"/>
    </xf>
    <xf numFmtId="0" fontId="13" fillId="9" borderId="17" xfId="1" applyFont="1" applyFill="1" applyBorder="1" applyAlignment="1">
      <alignment horizontal="center" vertical="center" wrapText="1"/>
    </xf>
    <xf numFmtId="9" fontId="13" fillId="9" borderId="17" xfId="1" applyNumberFormat="1" applyFont="1" applyFill="1" applyBorder="1" applyAlignment="1" applyProtection="1">
      <alignment horizontal="center" vertical="center" wrapText="1"/>
      <protection locked="0"/>
    </xf>
    <xf numFmtId="0" fontId="12" fillId="0" borderId="52" xfId="1" applyFont="1" applyBorder="1" applyAlignment="1" applyProtection="1">
      <alignment horizontal="left" vertical="center"/>
      <protection locked="0"/>
    </xf>
    <xf numFmtId="14" fontId="12" fillId="0" borderId="17" xfId="1" applyNumberFormat="1" applyFont="1" applyBorder="1" applyAlignment="1" applyProtection="1">
      <alignment vertical="center" wrapText="1"/>
      <protection locked="0"/>
    </xf>
    <xf numFmtId="14" fontId="12" fillId="0" borderId="14" xfId="1" applyNumberFormat="1" applyFont="1" applyBorder="1" applyAlignment="1" applyProtection="1">
      <alignment vertical="center" wrapText="1"/>
      <protection locked="0"/>
    </xf>
    <xf numFmtId="0" fontId="12" fillId="0" borderId="0" xfId="1" applyFont="1" applyBorder="1" applyAlignment="1" applyProtection="1">
      <alignment horizontal="left" vertical="top" wrapText="1"/>
      <protection locked="0"/>
    </xf>
    <xf numFmtId="0" fontId="91" fillId="0" borderId="50" xfId="0" applyFont="1" applyBorder="1" applyAlignment="1">
      <alignment horizontal="left" vertical="center" wrapText="1"/>
    </xf>
    <xf numFmtId="0" fontId="91" fillId="0" borderId="13" xfId="0" applyFont="1" applyBorder="1" applyAlignment="1">
      <alignment horizontal="left" vertical="center" wrapText="1"/>
    </xf>
    <xf numFmtId="0" fontId="91" fillId="0" borderId="8" xfId="0" applyFont="1" applyBorder="1" applyAlignment="1">
      <alignment horizontal="left" vertical="center" wrapText="1"/>
    </xf>
    <xf numFmtId="0" fontId="93" fillId="30" borderId="13" xfId="0" applyFont="1" applyFill="1" applyBorder="1" applyAlignment="1">
      <alignment horizontal="left" vertical="center" wrapText="1"/>
    </xf>
    <xf numFmtId="0" fontId="91" fillId="29" borderId="13" xfId="0" applyFont="1" applyFill="1" applyBorder="1" applyAlignment="1">
      <alignment horizontal="left" vertical="center" wrapText="1"/>
    </xf>
    <xf numFmtId="0" fontId="91" fillId="28" borderId="13" xfId="0" applyFont="1" applyFill="1" applyBorder="1" applyAlignment="1">
      <alignment horizontal="left" vertical="center" wrapText="1"/>
    </xf>
    <xf numFmtId="0" fontId="91" fillId="24" borderId="13" xfId="0" applyFont="1" applyFill="1" applyBorder="1" applyAlignment="1">
      <alignment horizontal="left" vertical="center" wrapText="1"/>
    </xf>
    <xf numFmtId="0" fontId="93" fillId="20" borderId="6" xfId="0" applyFont="1" applyFill="1" applyBorder="1" applyAlignment="1">
      <alignment horizontal="left" vertical="center" wrapText="1"/>
    </xf>
    <xf numFmtId="0" fontId="91" fillId="27" borderId="13" xfId="0" applyFont="1" applyFill="1" applyBorder="1" applyAlignment="1">
      <alignment horizontal="left" vertical="center" wrapText="1"/>
    </xf>
    <xf numFmtId="0" fontId="90" fillId="21" borderId="6" xfId="0" applyFont="1" applyFill="1" applyBorder="1" applyAlignment="1">
      <alignment horizontal="left" vertical="center" wrapText="1"/>
    </xf>
    <xf numFmtId="0" fontId="93" fillId="25" borderId="8" xfId="0" applyFont="1" applyFill="1" applyBorder="1" applyAlignment="1">
      <alignment horizontal="left" vertical="center" wrapText="1"/>
    </xf>
    <xf numFmtId="0" fontId="90" fillId="0" borderId="50" xfId="0" applyFont="1" applyFill="1" applyBorder="1" applyAlignment="1">
      <alignment horizontal="left" vertical="center" wrapText="1"/>
    </xf>
    <xf numFmtId="0" fontId="90" fillId="0" borderId="13" xfId="0" applyFont="1" applyFill="1" applyBorder="1" applyAlignment="1">
      <alignment horizontal="left" vertical="center" wrapText="1"/>
    </xf>
    <xf numFmtId="0" fontId="90" fillId="0" borderId="8" xfId="0" applyFont="1" applyFill="1" applyBorder="1" applyAlignment="1">
      <alignment horizontal="left" vertical="center" wrapText="1"/>
    </xf>
    <xf numFmtId="0" fontId="12" fillId="0" borderId="0" xfId="1" applyFont="1" applyBorder="1" applyAlignment="1" applyProtection="1">
      <alignment horizontal="left" vertical="top" wrapText="1"/>
      <protection locked="0"/>
    </xf>
    <xf numFmtId="0" fontId="89" fillId="0" borderId="17" xfId="0" applyFont="1" applyBorder="1" applyAlignment="1">
      <alignment horizontal="left" vertical="top" wrapText="1"/>
    </xf>
    <xf numFmtId="0" fontId="89" fillId="0" borderId="10" xfId="0" applyFont="1" applyBorder="1" applyAlignment="1">
      <alignment horizontal="left" vertical="top" wrapText="1"/>
    </xf>
    <xf numFmtId="0" fontId="89" fillId="0" borderId="52" xfId="0" applyFont="1" applyBorder="1" applyAlignment="1">
      <alignment horizontal="left" vertical="top" wrapText="1"/>
    </xf>
    <xf numFmtId="0" fontId="88" fillId="0" borderId="64" xfId="0" applyFont="1" applyBorder="1" applyAlignment="1"/>
    <xf numFmtId="0" fontId="88" fillId="0" borderId="20" xfId="0" applyFont="1" applyBorder="1" applyAlignment="1"/>
    <xf numFmtId="1" fontId="22" fillId="10" borderId="8" xfId="0" applyNumberFormat="1" applyFont="1" applyFill="1" applyBorder="1" applyAlignment="1">
      <alignment horizontal="center" vertical="center"/>
    </xf>
    <xf numFmtId="0" fontId="22" fillId="10" borderId="10" xfId="0" applyFont="1" applyFill="1" applyBorder="1" applyAlignment="1">
      <alignment horizontal="center" vertical="center" wrapText="1"/>
    </xf>
    <xf numFmtId="0" fontId="13" fillId="9" borderId="102" xfId="1" applyFont="1" applyFill="1" applyBorder="1" applyAlignment="1">
      <alignment vertical="center"/>
    </xf>
    <xf numFmtId="0" fontId="1" fillId="0" borderId="2" xfId="0" applyFont="1" applyBorder="1" applyAlignment="1">
      <alignment horizontal="left" vertical="top" wrapText="1"/>
    </xf>
    <xf numFmtId="0" fontId="119" fillId="32" borderId="0" xfId="57" applyFont="1" applyFill="1" applyAlignment="1" applyProtection="1">
      <alignment vertical="center"/>
      <protection hidden="1"/>
    </xf>
    <xf numFmtId="0" fontId="97" fillId="32" borderId="0" xfId="0" applyFont="1" applyFill="1" applyBorder="1" applyAlignment="1">
      <alignment vertical="top" wrapText="1"/>
    </xf>
    <xf numFmtId="0" fontId="0" fillId="0" borderId="0" xfId="0" applyAlignment="1">
      <alignment horizontal="left" vertical="top"/>
    </xf>
    <xf numFmtId="0" fontId="120" fillId="9" borderId="13" xfId="0" applyFont="1" applyFill="1" applyBorder="1" applyAlignment="1">
      <alignment horizontal="left" vertical="center"/>
    </xf>
    <xf numFmtId="0" fontId="108" fillId="0" borderId="0" xfId="1" applyFont="1" applyBorder="1" applyAlignment="1" applyProtection="1">
      <alignment vertical="top" wrapText="1"/>
      <protection locked="0"/>
    </xf>
    <xf numFmtId="0" fontId="13" fillId="9" borderId="14" xfId="1" applyFont="1" applyFill="1" applyBorder="1" applyAlignment="1" applyProtection="1">
      <alignment horizontal="center" vertical="center" wrapText="1"/>
      <protection locked="0"/>
    </xf>
    <xf numFmtId="0" fontId="110" fillId="0" borderId="17" xfId="0" applyFont="1" applyBorder="1" applyAlignment="1">
      <alignment horizontal="left" vertical="center"/>
    </xf>
    <xf numFmtId="0" fontId="109" fillId="4" borderId="24" xfId="1" applyFont="1" applyFill="1" applyBorder="1" applyAlignment="1">
      <alignment vertical="center"/>
    </xf>
    <xf numFmtId="0" fontId="109" fillId="4" borderId="47" xfId="1" applyFont="1" applyFill="1" applyBorder="1" applyAlignment="1">
      <alignment vertical="center"/>
    </xf>
    <xf numFmtId="0" fontId="120" fillId="9" borderId="26" xfId="0" applyFont="1" applyFill="1" applyBorder="1" applyAlignment="1">
      <alignment horizontal="left" vertical="center"/>
    </xf>
    <xf numFmtId="0" fontId="110" fillId="0" borderId="29" xfId="0" applyFont="1" applyBorder="1" applyAlignment="1">
      <alignment horizontal="center" vertical="center"/>
    </xf>
    <xf numFmtId="0" fontId="120" fillId="9" borderId="8" xfId="0" applyFont="1" applyFill="1" applyBorder="1" applyAlignment="1">
      <alignment horizontal="left" vertical="center"/>
    </xf>
    <xf numFmtId="0" fontId="93" fillId="30" borderId="37" xfId="0" applyFont="1" applyFill="1" applyBorder="1" applyAlignment="1">
      <alignment horizontal="left" vertical="center" wrapText="1"/>
    </xf>
    <xf numFmtId="0" fontId="91" fillId="29" borderId="46" xfId="0" applyFont="1" applyFill="1" applyBorder="1" applyAlignment="1">
      <alignment horizontal="left" vertical="center" wrapText="1"/>
    </xf>
    <xf numFmtId="0" fontId="91" fillId="28" borderId="46" xfId="0" applyFont="1" applyFill="1" applyBorder="1" applyAlignment="1">
      <alignment horizontal="left" vertical="center" wrapText="1"/>
    </xf>
    <xf numFmtId="0" fontId="91" fillId="31" borderId="46" xfId="0" applyFont="1" applyFill="1" applyBorder="1" applyAlignment="1">
      <alignment horizontal="left" vertical="center" wrapText="1"/>
    </xf>
    <xf numFmtId="0" fontId="91" fillId="24" borderId="46" xfId="0" applyFont="1" applyFill="1" applyBorder="1" applyAlignment="1">
      <alignment horizontal="left" vertical="center" wrapText="1"/>
    </xf>
    <xf numFmtId="14" fontId="11" fillId="0" borderId="0" xfId="1" applyNumberFormat="1" applyFont="1" applyBorder="1" applyAlignment="1" applyProtection="1">
      <alignment horizontal="center" vertical="center"/>
      <protection locked="0"/>
    </xf>
    <xf numFmtId="0" fontId="91" fillId="26" borderId="82" xfId="0" applyFont="1" applyFill="1" applyBorder="1" applyAlignment="1">
      <alignment horizontal="left" vertical="center" wrapText="1"/>
    </xf>
    <xf numFmtId="0" fontId="91" fillId="0" borderId="26" xfId="0" applyFont="1" applyBorder="1" applyAlignment="1">
      <alignment horizontal="left" vertical="center" wrapText="1"/>
    </xf>
    <xf numFmtId="10" fontId="110" fillId="0" borderId="10" xfId="0" applyNumberFormat="1" applyFont="1" applyBorder="1" applyAlignment="1">
      <alignment horizontal="left" vertical="center"/>
    </xf>
    <xf numFmtId="0" fontId="88" fillId="0" borderId="0" xfId="0" applyFont="1" applyAlignment="1">
      <alignment horizontal="center" vertical="center"/>
    </xf>
    <xf numFmtId="0" fontId="88" fillId="5" borderId="9" xfId="0" applyFont="1" applyFill="1" applyBorder="1" applyAlignment="1">
      <alignment horizontal="center" vertical="center" wrapText="1"/>
    </xf>
    <xf numFmtId="10" fontId="110" fillId="0" borderId="80" xfId="0" applyNumberFormat="1" applyFont="1" applyBorder="1" applyAlignment="1">
      <alignment horizontal="left" vertical="center"/>
    </xf>
    <xf numFmtId="0" fontId="11" fillId="0" borderId="0" xfId="1" applyFont="1" applyFill="1" applyBorder="1" applyAlignment="1">
      <alignment vertical="center" wrapText="1"/>
    </xf>
    <xf numFmtId="0" fontId="0" fillId="0" borderId="0" xfId="0"/>
    <xf numFmtId="0" fontId="0" fillId="0" borderId="0" xfId="0" applyAlignment="1">
      <alignment horizontal="center" vertical="center"/>
    </xf>
    <xf numFmtId="0" fontId="88" fillId="0" borderId="0" xfId="0" applyFont="1"/>
    <xf numFmtId="0" fontId="88" fillId="0" borderId="0" xfId="0" applyFont="1" applyFill="1" applyBorder="1"/>
    <xf numFmtId="0" fontId="92" fillId="0" borderId="0" xfId="1" applyFont="1" applyFill="1" applyBorder="1" applyAlignment="1">
      <alignment vertical="center" wrapText="1"/>
    </xf>
    <xf numFmtId="0" fontId="12" fillId="0" borderId="0" xfId="57" applyFont="1" applyProtection="1">
      <protection hidden="1"/>
    </xf>
    <xf numFmtId="0" fontId="12" fillId="0" borderId="0" xfId="1" applyFont="1" applyFill="1" applyBorder="1" applyAlignment="1">
      <alignment horizontal="center" vertical="center"/>
    </xf>
    <xf numFmtId="0" fontId="12" fillId="0" borderId="0" xfId="1" applyFont="1" applyFill="1" applyBorder="1" applyAlignment="1">
      <alignment vertical="center"/>
    </xf>
    <xf numFmtId="0" fontId="12" fillId="0" borderId="0" xfId="1" applyFont="1" applyFill="1" applyBorder="1"/>
    <xf numFmtId="0" fontId="12" fillId="0" borderId="0" xfId="1" applyFont="1"/>
    <xf numFmtId="0" fontId="109" fillId="9" borderId="13" xfId="1" applyFont="1" applyFill="1" applyBorder="1" applyAlignment="1">
      <alignment horizontal="left" vertical="center"/>
    </xf>
    <xf numFmtId="0" fontId="109" fillId="9" borderId="13" xfId="1" applyFont="1" applyFill="1" applyBorder="1" applyAlignment="1">
      <alignment horizontal="left" vertical="center" wrapText="1"/>
    </xf>
    <xf numFmtId="0" fontId="111" fillId="9" borderId="8" xfId="0" applyFont="1" applyFill="1" applyBorder="1" applyAlignment="1">
      <alignment horizontal="left" vertical="center"/>
    </xf>
    <xf numFmtId="0" fontId="13" fillId="9" borderId="17" xfId="1" applyFont="1" applyFill="1" applyBorder="1" applyAlignment="1">
      <alignment horizontal="center" vertical="center" wrapText="1"/>
    </xf>
    <xf numFmtId="9" fontId="13" fillId="9" borderId="17" xfId="1" applyNumberFormat="1" applyFont="1" applyFill="1" applyBorder="1" applyAlignment="1" applyProtection="1">
      <alignment horizontal="center" vertical="center" wrapText="1"/>
      <protection locked="0"/>
    </xf>
    <xf numFmtId="0" fontId="110" fillId="0" borderId="52" xfId="0" applyFont="1" applyBorder="1" applyAlignment="1">
      <alignment horizontal="center" vertical="center"/>
    </xf>
    <xf numFmtId="0" fontId="110" fillId="0" borderId="17" xfId="0" applyFont="1" applyBorder="1" applyAlignment="1">
      <alignment horizontal="left" vertical="center"/>
    </xf>
    <xf numFmtId="14" fontId="12" fillId="0" borderId="17" xfId="1" applyNumberFormat="1" applyFont="1" applyBorder="1" applyAlignment="1" applyProtection="1">
      <alignment vertical="center" wrapText="1"/>
      <protection locked="0"/>
    </xf>
    <xf numFmtId="14" fontId="12" fillId="0" borderId="14" xfId="1" applyNumberFormat="1" applyFont="1" applyBorder="1" applyAlignment="1" applyProtection="1">
      <alignment vertical="center" wrapText="1"/>
      <protection locked="0"/>
    </xf>
    <xf numFmtId="0" fontId="13" fillId="9" borderId="14" xfId="1" applyFont="1" applyFill="1" applyBorder="1" applyAlignment="1" applyProtection="1">
      <alignment horizontal="center" vertical="center" wrapText="1"/>
      <protection locked="0"/>
    </xf>
    <xf numFmtId="14" fontId="13" fillId="0" borderId="17" xfId="1" applyNumberFormat="1" applyFont="1" applyBorder="1" applyAlignment="1" applyProtection="1">
      <alignment vertical="center"/>
      <protection locked="0"/>
    </xf>
    <xf numFmtId="0" fontId="13" fillId="0" borderId="17" xfId="1" applyFont="1" applyFill="1" applyBorder="1" applyAlignment="1">
      <alignment vertical="center" wrapText="1"/>
    </xf>
    <xf numFmtId="14" fontId="13" fillId="0" borderId="17" xfId="1" applyNumberFormat="1" applyFont="1" applyFill="1" applyBorder="1" applyAlignment="1" applyProtection="1">
      <alignment vertical="center"/>
      <protection locked="0"/>
    </xf>
    <xf numFmtId="0" fontId="13" fillId="9" borderId="8" xfId="1" applyFont="1" applyFill="1" applyBorder="1" applyAlignment="1" applyProtection="1">
      <alignment horizontal="left" vertical="center" wrapText="1"/>
      <protection locked="0"/>
    </xf>
    <xf numFmtId="0" fontId="88" fillId="0" borderId="64" xfId="0" applyFont="1" applyBorder="1" applyAlignment="1"/>
    <xf numFmtId="0" fontId="88" fillId="0" borderId="20" xfId="0" applyFont="1" applyBorder="1" applyAlignment="1"/>
    <xf numFmtId="0" fontId="120" fillId="9" borderId="50" xfId="0" applyFont="1" applyFill="1" applyBorder="1" applyAlignment="1">
      <alignment horizontal="left" vertical="center"/>
    </xf>
    <xf numFmtId="0" fontId="120" fillId="9" borderId="13" xfId="0" applyFont="1" applyFill="1" applyBorder="1" applyAlignment="1">
      <alignment horizontal="left" vertical="center"/>
    </xf>
    <xf numFmtId="0" fontId="120" fillId="9" borderId="82" xfId="0" applyFont="1" applyFill="1" applyBorder="1" applyAlignment="1">
      <alignment horizontal="left" vertical="center"/>
    </xf>
    <xf numFmtId="0" fontId="109" fillId="4" borderId="47" xfId="1" applyFont="1" applyFill="1" applyBorder="1" applyAlignment="1">
      <alignment vertical="center"/>
    </xf>
    <xf numFmtId="0" fontId="88" fillId="9" borderId="14" xfId="0" applyFont="1" applyFill="1" applyBorder="1" applyAlignment="1">
      <alignment horizontal="center" vertical="center" wrapText="1"/>
    </xf>
    <xf numFmtId="0" fontId="88" fillId="0" borderId="14" xfId="0" applyFont="1" applyBorder="1" applyAlignment="1">
      <alignment horizontal="left" vertical="top" wrapText="1"/>
    </xf>
    <xf numFmtId="0" fontId="88" fillId="9" borderId="50" xfId="0" applyFont="1" applyFill="1" applyBorder="1" applyAlignment="1">
      <alignment horizontal="center" vertical="center"/>
    </xf>
    <xf numFmtId="0" fontId="88" fillId="9" borderId="51" xfId="0" applyFont="1" applyFill="1" applyBorder="1" applyAlignment="1">
      <alignment horizontal="center" vertical="center" wrapText="1"/>
    </xf>
    <xf numFmtId="0" fontId="88" fillId="0" borderId="13" xfId="0" applyFont="1" applyBorder="1" applyAlignment="1">
      <alignment horizontal="left" vertical="top" wrapText="1"/>
    </xf>
    <xf numFmtId="0" fontId="13" fillId="9" borderId="29" xfId="1" applyFont="1" applyFill="1" applyBorder="1" applyAlignment="1">
      <alignment horizontal="center" vertical="center" wrapText="1"/>
    </xf>
    <xf numFmtId="0" fontId="88" fillId="0" borderId="14" xfId="0" applyFont="1" applyBorder="1" applyAlignment="1">
      <alignment horizontal="center" vertical="center" wrapText="1"/>
    </xf>
    <xf numFmtId="0" fontId="88" fillId="0" borderId="9" xfId="0" applyFont="1" applyBorder="1" applyAlignment="1">
      <alignment horizontal="center" vertical="center" wrapText="1"/>
    </xf>
    <xf numFmtId="0" fontId="88" fillId="9" borderId="26" xfId="0" applyFont="1" applyFill="1" applyBorder="1" applyAlignment="1">
      <alignment horizontal="center" vertical="center"/>
    </xf>
    <xf numFmtId="0" fontId="88" fillId="9" borderId="27" xfId="0" applyFont="1" applyFill="1" applyBorder="1" applyAlignment="1">
      <alignment horizontal="center" vertical="center" wrapText="1"/>
    </xf>
    <xf numFmtId="0" fontId="88" fillId="0" borderId="26" xfId="0" applyFont="1" applyFill="1" applyBorder="1" applyAlignment="1">
      <alignment horizontal="left" vertical="center"/>
    </xf>
    <xf numFmtId="0" fontId="88" fillId="0" borderId="14" xfId="0" applyFont="1" applyFill="1" applyBorder="1" applyAlignment="1">
      <alignment horizontal="center" vertical="center" wrapText="1"/>
    </xf>
    <xf numFmtId="0" fontId="88" fillId="5" borderId="14" xfId="0" applyFont="1" applyFill="1" applyBorder="1" applyAlignment="1">
      <alignment horizontal="center" vertical="center" wrapText="1"/>
    </xf>
    <xf numFmtId="0" fontId="0" fillId="0" borderId="0" xfId="0" applyAlignment="1">
      <alignment horizontal="center"/>
    </xf>
    <xf numFmtId="0" fontId="12" fillId="0" borderId="0" xfId="1" applyFont="1" applyBorder="1" applyAlignment="1" applyProtection="1">
      <alignment horizontal="center" wrapText="1"/>
      <protection locked="0"/>
    </xf>
    <xf numFmtId="0" fontId="92" fillId="0" borderId="0" xfId="1" applyFont="1" applyFill="1" applyBorder="1" applyAlignment="1">
      <alignment horizontal="center" wrapText="1"/>
    </xf>
    <xf numFmtId="14" fontId="12" fillId="0" borderId="14" xfId="1" applyNumberFormat="1" applyFont="1" applyBorder="1" applyAlignment="1" applyProtection="1">
      <alignment horizontal="center" vertical="center" wrapText="1"/>
      <protection locked="0"/>
    </xf>
    <xf numFmtId="14" fontId="12" fillId="0" borderId="17" xfId="1" applyNumberFormat="1" applyFont="1" applyBorder="1" applyAlignment="1" applyProtection="1">
      <alignment horizontal="center" vertical="center" wrapText="1"/>
      <protection locked="0"/>
    </xf>
    <xf numFmtId="0" fontId="126" fillId="4" borderId="24" xfId="1" applyFont="1" applyFill="1" applyBorder="1" applyAlignment="1">
      <alignment horizontal="left" vertical="center"/>
    </xf>
    <xf numFmtId="0" fontId="128" fillId="32" borderId="6" xfId="0" applyFont="1" applyFill="1" applyBorder="1" applyAlignment="1">
      <alignment vertical="center"/>
    </xf>
    <xf numFmtId="0" fontId="128" fillId="32" borderId="0" xfId="0" applyFont="1" applyFill="1" applyBorder="1" applyAlignment="1">
      <alignment vertical="center"/>
    </xf>
    <xf numFmtId="0" fontId="128" fillId="32" borderId="20" xfId="0" applyFont="1" applyFill="1" applyBorder="1" applyAlignment="1">
      <alignment vertical="center"/>
    </xf>
    <xf numFmtId="0" fontId="89" fillId="0" borderId="17" xfId="0" applyFont="1" applyBorder="1" applyAlignment="1">
      <alignment horizontal="left" vertical="top" wrapText="1"/>
    </xf>
    <xf numFmtId="0" fontId="89" fillId="0" borderId="10" xfId="0" applyFont="1" applyBorder="1" applyAlignment="1">
      <alignment horizontal="left" vertical="top" wrapText="1"/>
    </xf>
    <xf numFmtId="0" fontId="129" fillId="0" borderId="0" xfId="0" applyFont="1" applyAlignment="1">
      <alignment horizontal="left" vertical="center"/>
    </xf>
    <xf numFmtId="0" fontId="89" fillId="38" borderId="104" xfId="0" applyFont="1" applyFill="1" applyBorder="1" applyAlignment="1">
      <alignment wrapText="1"/>
    </xf>
    <xf numFmtId="0" fontId="89" fillId="38" borderId="105" xfId="0" applyFont="1" applyFill="1" applyBorder="1" applyAlignment="1">
      <alignment wrapText="1"/>
    </xf>
    <xf numFmtId="0" fontId="89" fillId="38" borderId="106" xfId="0" applyFont="1" applyFill="1" applyBorder="1" applyAlignment="1">
      <alignment wrapText="1"/>
    </xf>
    <xf numFmtId="0" fontId="89" fillId="38" borderId="108" xfId="0" applyFont="1" applyFill="1" applyBorder="1" applyAlignment="1">
      <alignment wrapText="1"/>
    </xf>
    <xf numFmtId="0" fontId="89" fillId="38" borderId="112" xfId="0" applyFont="1" applyFill="1" applyBorder="1" applyAlignment="1">
      <alignment wrapText="1"/>
    </xf>
    <xf numFmtId="0" fontId="89" fillId="38" borderId="114" xfId="0" applyFont="1" applyFill="1" applyBorder="1" applyAlignment="1">
      <alignment wrapText="1"/>
    </xf>
    <xf numFmtId="0" fontId="89" fillId="38" borderId="115" xfId="0" applyFont="1" applyFill="1" applyBorder="1" applyAlignment="1">
      <alignment wrapText="1"/>
    </xf>
    <xf numFmtId="0" fontId="89" fillId="38" borderId="116" xfId="0" applyFont="1" applyFill="1" applyBorder="1" applyAlignment="1">
      <alignment wrapText="1"/>
    </xf>
    <xf numFmtId="0" fontId="89" fillId="40" borderId="104" xfId="0" applyFont="1" applyFill="1" applyBorder="1" applyAlignment="1">
      <alignment wrapText="1"/>
    </xf>
    <xf numFmtId="0" fontId="130" fillId="40" borderId="105" xfId="0" applyFont="1" applyFill="1" applyBorder="1" applyAlignment="1">
      <alignment wrapText="1"/>
    </xf>
    <xf numFmtId="0" fontId="89" fillId="40" borderId="106" xfId="0" applyFont="1" applyFill="1" applyBorder="1" applyAlignment="1">
      <alignment wrapText="1"/>
    </xf>
    <xf numFmtId="0" fontId="131" fillId="0" borderId="0" xfId="0" applyFont="1"/>
    <xf numFmtId="0" fontId="131" fillId="40" borderId="108" xfId="0" applyFont="1" applyFill="1" applyBorder="1" applyAlignment="1">
      <alignment wrapText="1"/>
    </xf>
    <xf numFmtId="0" fontId="131" fillId="40" borderId="0" xfId="0" applyFont="1" applyFill="1" applyBorder="1" applyAlignment="1">
      <alignment vertical="center" wrapText="1"/>
    </xf>
    <xf numFmtId="0" fontId="131" fillId="40" borderId="0" xfId="0" applyFont="1" applyFill="1" applyBorder="1" applyAlignment="1">
      <alignment wrapText="1"/>
    </xf>
    <xf numFmtId="0" fontId="131" fillId="40" borderId="112" xfId="0" applyFont="1" applyFill="1" applyBorder="1" applyAlignment="1">
      <alignment wrapText="1"/>
    </xf>
    <xf numFmtId="0" fontId="132" fillId="40" borderId="108" xfId="0" applyFont="1" applyFill="1" applyBorder="1" applyAlignment="1">
      <alignment horizontal="center" vertical="top" wrapText="1"/>
    </xf>
    <xf numFmtId="0" fontId="89" fillId="40" borderId="0" xfId="0" applyFont="1" applyFill="1" applyBorder="1" applyAlignment="1">
      <alignment wrapText="1"/>
    </xf>
    <xf numFmtId="0" fontId="89" fillId="40" borderId="112" xfId="0" applyFont="1" applyFill="1" applyBorder="1" applyAlignment="1">
      <alignment wrapText="1"/>
    </xf>
    <xf numFmtId="0" fontId="89" fillId="40" borderId="108" xfId="0" applyFont="1" applyFill="1" applyBorder="1" applyAlignment="1">
      <alignment wrapText="1"/>
    </xf>
    <xf numFmtId="0" fontId="132" fillId="40" borderId="0" xfId="0" applyFont="1" applyFill="1" applyBorder="1" applyAlignment="1">
      <alignment horizontal="center" vertical="top" wrapText="1"/>
    </xf>
    <xf numFmtId="0" fontId="130" fillId="40" borderId="0" xfId="0" applyFont="1" applyFill="1" applyBorder="1" applyAlignment="1">
      <alignment horizontal="right"/>
    </xf>
    <xf numFmtId="0" fontId="89" fillId="40" borderId="114" xfId="0" applyFont="1" applyFill="1" applyBorder="1" applyAlignment="1">
      <alignment wrapText="1"/>
    </xf>
    <xf numFmtId="0" fontId="89" fillId="40" borderId="115" xfId="0" applyFont="1" applyFill="1" applyBorder="1" applyAlignment="1">
      <alignment wrapText="1"/>
    </xf>
    <xf numFmtId="0" fontId="89" fillId="40" borderId="116" xfId="0" applyFont="1" applyFill="1" applyBorder="1" applyAlignment="1">
      <alignment wrapText="1"/>
    </xf>
    <xf numFmtId="0" fontId="131" fillId="42" borderId="108" xfId="0" applyFont="1" applyFill="1" applyBorder="1" applyAlignment="1">
      <alignment wrapText="1"/>
    </xf>
    <xf numFmtId="0" fontId="131" fillId="42" borderId="0" xfId="0" applyFont="1" applyFill="1" applyBorder="1" applyAlignment="1">
      <alignment vertical="center" wrapText="1"/>
    </xf>
    <xf numFmtId="0" fontId="131" fillId="42" borderId="0" xfId="0" applyFont="1" applyFill="1" applyBorder="1" applyAlignment="1">
      <alignment wrapText="1"/>
    </xf>
    <xf numFmtId="0" fontId="132" fillId="42" borderId="0" xfId="0" applyFont="1" applyFill="1" applyBorder="1" applyAlignment="1">
      <alignment horizontal="center" vertical="center" wrapText="1"/>
    </xf>
    <xf numFmtId="0" fontId="131" fillId="42" borderId="112" xfId="0" applyFont="1" applyFill="1" applyBorder="1" applyAlignment="1">
      <alignment wrapText="1"/>
    </xf>
    <xf numFmtId="0" fontId="89" fillId="42" borderId="108" xfId="0" applyFont="1" applyFill="1" applyBorder="1" applyAlignment="1">
      <alignment wrapText="1"/>
    </xf>
    <xf numFmtId="0" fontId="89" fillId="42" borderId="0" xfId="0" applyFont="1" applyFill="1" applyBorder="1" applyAlignment="1">
      <alignment wrapText="1"/>
    </xf>
    <xf numFmtId="0" fontId="110" fillId="32" borderId="122" xfId="0" applyFont="1" applyFill="1" applyBorder="1" applyAlignment="1">
      <alignment horizontal="left" vertical="center" wrapText="1" indent="1"/>
    </xf>
    <xf numFmtId="0" fontId="89" fillId="42" borderId="112" xfId="0" applyFont="1" applyFill="1" applyBorder="1" applyAlignment="1">
      <alignment wrapText="1"/>
    </xf>
    <xf numFmtId="0" fontId="132" fillId="42" borderId="123" xfId="0" applyFont="1" applyFill="1" applyBorder="1" applyAlignment="1">
      <alignment horizontal="center" vertical="center" wrapText="1"/>
    </xf>
    <xf numFmtId="0" fontId="89" fillId="42" borderId="114" xfId="0" applyFont="1" applyFill="1" applyBorder="1" applyAlignment="1">
      <alignment wrapText="1"/>
    </xf>
    <xf numFmtId="0" fontId="89" fillId="42" borderId="115" xfId="0" applyFont="1" applyFill="1" applyBorder="1" applyAlignment="1">
      <alignment wrapText="1"/>
    </xf>
    <xf numFmtId="0" fontId="89" fillId="42" borderId="116" xfId="0" applyFont="1" applyFill="1" applyBorder="1" applyAlignment="1">
      <alignment wrapText="1"/>
    </xf>
    <xf numFmtId="0" fontId="88" fillId="40" borderId="0" xfId="0" applyFont="1" applyFill="1" applyBorder="1" applyAlignment="1">
      <alignment vertical="center" wrapText="1"/>
    </xf>
    <xf numFmtId="0" fontId="91" fillId="40" borderId="0" xfId="0" applyFont="1" applyFill="1" applyBorder="1" applyAlignment="1">
      <alignment horizontal="right" vertical="center" wrapText="1"/>
    </xf>
    <xf numFmtId="0" fontId="91" fillId="40" borderId="105" xfId="0" applyFont="1" applyFill="1" applyBorder="1" applyAlignment="1">
      <alignment horizontal="left" wrapText="1"/>
    </xf>
    <xf numFmtId="183" fontId="133" fillId="45" borderId="0" xfId="0" applyNumberFormat="1" applyFont="1" applyFill="1" applyBorder="1" applyProtection="1"/>
    <xf numFmtId="183" fontId="133" fillId="45" borderId="0" xfId="0" applyNumberFormat="1" applyFont="1" applyFill="1" applyBorder="1" applyAlignment="1" applyProtection="1">
      <alignment horizontal="center"/>
    </xf>
    <xf numFmtId="183" fontId="134" fillId="0" borderId="0" xfId="0" applyNumberFormat="1" applyFont="1" applyFill="1" applyBorder="1" applyAlignment="1">
      <alignment vertical="center"/>
    </xf>
    <xf numFmtId="183" fontId="133" fillId="0" borderId="0" xfId="0" applyNumberFormat="1" applyFont="1" applyFill="1" applyBorder="1"/>
    <xf numFmtId="183" fontId="133" fillId="0" borderId="0" xfId="0" applyNumberFormat="1" applyFont="1" applyFill="1" applyBorder="1" applyProtection="1"/>
    <xf numFmtId="183" fontId="136" fillId="0" borderId="0" xfId="0" applyNumberFormat="1" applyFont="1" applyFill="1" applyBorder="1" applyAlignment="1">
      <alignment vertical="center"/>
    </xf>
    <xf numFmtId="183" fontId="133" fillId="45" borderId="0" xfId="0" applyNumberFormat="1" applyFont="1" applyFill="1" applyBorder="1" applyAlignment="1" applyProtection="1"/>
    <xf numFmtId="183" fontId="137" fillId="45" borderId="0" xfId="0" applyNumberFormat="1" applyFont="1" applyFill="1" applyBorder="1" applyAlignment="1" applyProtection="1">
      <alignment horizontal="left" vertical="justify"/>
      <protection hidden="1"/>
    </xf>
    <xf numFmtId="183" fontId="138" fillId="45" borderId="0" xfId="0" applyNumberFormat="1" applyFont="1" applyFill="1" applyBorder="1" applyAlignment="1" applyProtection="1">
      <alignment horizontal="left" vertical="justify"/>
    </xf>
    <xf numFmtId="183" fontId="133" fillId="45" borderId="0" xfId="0" applyNumberFormat="1" applyFont="1" applyFill="1" applyBorder="1" applyAlignment="1" applyProtection="1">
      <alignment horizontal="left" vertical="justify"/>
    </xf>
    <xf numFmtId="183" fontId="139" fillId="0" borderId="0" xfId="0" applyNumberFormat="1" applyFont="1" applyFill="1" applyBorder="1" applyAlignment="1">
      <alignment vertical="center"/>
    </xf>
    <xf numFmtId="183" fontId="133" fillId="0" borderId="0" xfId="0" applyNumberFormat="1" applyFont="1" applyFill="1" applyBorder="1" applyAlignment="1" applyProtection="1"/>
    <xf numFmtId="183" fontId="142" fillId="45" borderId="0" xfId="0" applyNumberFormat="1" applyFont="1" applyFill="1" applyBorder="1" applyAlignment="1" applyProtection="1"/>
    <xf numFmtId="183" fontId="133" fillId="45" borderId="0" xfId="0" applyNumberFormat="1" applyFont="1" applyFill="1" applyBorder="1" applyAlignment="1" applyProtection="1">
      <alignment vertical="center"/>
    </xf>
    <xf numFmtId="183" fontId="143" fillId="0" borderId="0" xfId="0" applyNumberFormat="1" applyFont="1" applyFill="1" applyBorder="1" applyAlignment="1"/>
    <xf numFmtId="183" fontId="144" fillId="0" borderId="0" xfId="0" applyNumberFormat="1" applyFont="1" applyFill="1" applyBorder="1"/>
    <xf numFmtId="183" fontId="133" fillId="0" borderId="0" xfId="0" applyNumberFormat="1" applyFont="1" applyFill="1" applyBorder="1" applyAlignment="1" applyProtection="1">
      <alignment vertical="center"/>
    </xf>
    <xf numFmtId="183" fontId="1" fillId="46" borderId="133" xfId="0" applyNumberFormat="1" applyFont="1" applyFill="1" applyBorder="1" applyAlignment="1" applyProtection="1">
      <alignment horizontal="centerContinuous" vertical="center"/>
    </xf>
    <xf numFmtId="183" fontId="133" fillId="46" borderId="134" xfId="0" applyNumberFormat="1" applyFont="1" applyFill="1" applyBorder="1" applyAlignment="1" applyProtection="1">
      <alignment horizontal="centerContinuous" vertical="center"/>
    </xf>
    <xf numFmtId="183" fontId="133" fillId="46" borderId="135" xfId="0" applyNumberFormat="1" applyFont="1" applyFill="1" applyBorder="1" applyAlignment="1" applyProtection="1">
      <alignment horizontal="centerContinuous" vertical="center"/>
    </xf>
    <xf numFmtId="183" fontId="133" fillId="46" borderId="128" xfId="0" applyNumberFormat="1" applyFont="1" applyFill="1" applyBorder="1" applyAlignment="1" applyProtection="1">
      <alignment horizontal="centerContinuous" vertical="center"/>
    </xf>
    <xf numFmtId="183" fontId="145" fillId="46" borderId="129" xfId="0" applyNumberFormat="1" applyFont="1" applyFill="1" applyBorder="1" applyAlignment="1" applyProtection="1">
      <alignment horizontal="right" vertical="center"/>
    </xf>
    <xf numFmtId="183" fontId="1" fillId="46" borderId="127" xfId="0" applyNumberFormat="1" applyFont="1" applyFill="1" applyBorder="1" applyAlignment="1" applyProtection="1">
      <alignment horizontal="centerContinuous" vertical="center"/>
    </xf>
    <xf numFmtId="183" fontId="1" fillId="46" borderId="129" xfId="0" applyNumberFormat="1" applyFont="1" applyFill="1" applyBorder="1" applyAlignment="1" applyProtection="1">
      <alignment horizontal="centerContinuous" vertical="center"/>
    </xf>
    <xf numFmtId="183" fontId="133" fillId="0" borderId="131" xfId="0" applyNumberFormat="1" applyFont="1" applyFill="1" applyBorder="1" applyProtection="1"/>
    <xf numFmtId="183" fontId="151" fillId="0" borderId="0" xfId="0" applyNumberFormat="1" applyFont="1" applyFill="1" applyBorder="1" applyAlignment="1"/>
    <xf numFmtId="183" fontId="152" fillId="0" borderId="131" xfId="0" applyNumberFormat="1" applyFont="1" applyFill="1" applyBorder="1" applyAlignment="1" applyProtection="1">
      <alignment horizontal="center"/>
    </xf>
    <xf numFmtId="183" fontId="133" fillId="0" borderId="131" xfId="0" applyNumberFormat="1" applyFont="1" applyFill="1" applyBorder="1" applyAlignment="1" applyProtection="1"/>
    <xf numFmtId="183" fontId="154" fillId="0" borderId="0" xfId="0" applyNumberFormat="1" applyFont="1" applyFill="1" applyBorder="1" applyAlignment="1">
      <alignment horizontal="center"/>
    </xf>
    <xf numFmtId="183" fontId="1" fillId="0" borderId="0" xfId="0" applyNumberFormat="1" applyFont="1" applyFill="1" applyBorder="1" applyAlignment="1" applyProtection="1"/>
    <xf numFmtId="183" fontId="147" fillId="0" borderId="0" xfId="0" applyNumberFormat="1" applyFont="1" applyFill="1" applyBorder="1" applyAlignment="1" applyProtection="1">
      <alignment vertical="center" wrapText="1"/>
    </xf>
    <xf numFmtId="183" fontId="147" fillId="0" borderId="0" xfId="0" applyNumberFormat="1" applyFont="1" applyFill="1" applyBorder="1" applyAlignment="1" applyProtection="1">
      <alignment wrapText="1"/>
    </xf>
    <xf numFmtId="183" fontId="147" fillId="45" borderId="0" xfId="0" applyNumberFormat="1" applyFont="1" applyFill="1" applyBorder="1" applyAlignment="1" applyProtection="1">
      <alignment wrapText="1"/>
    </xf>
    <xf numFmtId="183" fontId="155" fillId="0" borderId="0" xfId="85" applyFont="1" applyFill="1" applyBorder="1" applyAlignment="1">
      <alignment horizontal="right"/>
    </xf>
    <xf numFmtId="183" fontId="156" fillId="0" borderId="0" xfId="85" applyFont="1" applyFill="1" applyBorder="1" applyAlignment="1">
      <alignment horizontal="center"/>
    </xf>
    <xf numFmtId="183" fontId="155" fillId="0" borderId="0" xfId="85" applyFont="1" applyFill="1" applyBorder="1">
      <alignment horizontal="left"/>
    </xf>
    <xf numFmtId="183" fontId="133" fillId="0" borderId="0" xfId="0" applyNumberFormat="1" applyFont="1" applyFill="1" applyBorder="1" applyAlignment="1">
      <alignment wrapText="1"/>
    </xf>
    <xf numFmtId="183" fontId="1" fillId="46" borderId="139" xfId="0" applyNumberFormat="1" applyFont="1" applyFill="1" applyBorder="1" applyAlignment="1" applyProtection="1">
      <alignment horizontal="centerContinuous" vertical="center"/>
    </xf>
    <xf numFmtId="183" fontId="133" fillId="46" borderId="140" xfId="0" applyNumberFormat="1" applyFont="1" applyFill="1" applyBorder="1" applyAlignment="1" applyProtection="1">
      <alignment horizontal="centerContinuous" vertical="center"/>
    </xf>
    <xf numFmtId="183" fontId="133" fillId="46" borderId="141" xfId="0" applyNumberFormat="1" applyFont="1" applyFill="1" applyBorder="1" applyAlignment="1" applyProtection="1">
      <alignment horizontal="centerContinuous" vertical="center"/>
    </xf>
    <xf numFmtId="183" fontId="147" fillId="0" borderId="0" xfId="0" applyNumberFormat="1" applyFont="1" applyFill="1" applyBorder="1" applyAlignment="1" applyProtection="1">
      <alignment horizontal="left" vertical="center" wrapText="1"/>
    </xf>
    <xf numFmtId="183" fontId="1" fillId="43" borderId="0" xfId="0" applyNumberFormat="1" applyFont="1" applyFill="1" applyBorder="1" applyAlignment="1" applyProtection="1">
      <alignment horizontal="left"/>
    </xf>
    <xf numFmtId="183" fontId="133" fillId="0" borderId="142" xfId="0" applyNumberFormat="1" applyFont="1" applyFill="1" applyBorder="1" applyAlignment="1" applyProtection="1"/>
    <xf numFmtId="183" fontId="1" fillId="44" borderId="143" xfId="0" applyNumberFormat="1" applyFont="1" applyFill="1" applyBorder="1" applyAlignment="1" applyProtection="1">
      <alignment horizontal="center" vertical="top"/>
    </xf>
    <xf numFmtId="183" fontId="1" fillId="45" borderId="0" xfId="0" applyNumberFormat="1" applyFont="1" applyFill="1" applyBorder="1" applyAlignment="1" applyProtection="1"/>
    <xf numFmtId="183" fontId="17" fillId="0" borderId="0" xfId="0" applyNumberFormat="1" applyFont="1" applyFill="1" applyBorder="1" applyAlignment="1" applyProtection="1">
      <alignment horizontal="center" vertical="top"/>
    </xf>
    <xf numFmtId="183" fontId="133" fillId="0" borderId="22" xfId="0" applyNumberFormat="1" applyFont="1" applyFill="1" applyBorder="1" applyAlignment="1" applyProtection="1"/>
    <xf numFmtId="183" fontId="158" fillId="44" borderId="145" xfId="0" applyNumberFormat="1" applyFont="1" applyFill="1" applyBorder="1" applyAlignment="1" applyProtection="1">
      <alignment horizontal="center"/>
    </xf>
    <xf numFmtId="183" fontId="1" fillId="44" borderId="145" xfId="0" applyNumberFormat="1" applyFont="1" applyFill="1" applyBorder="1" applyAlignment="1" applyProtection="1">
      <alignment horizontal="center"/>
    </xf>
    <xf numFmtId="183" fontId="133" fillId="43" borderId="0" xfId="0" applyNumberFormat="1" applyFont="1" applyFill="1" applyBorder="1" applyAlignment="1" applyProtection="1"/>
    <xf numFmtId="183" fontId="133" fillId="44" borderId="146" xfId="0" applyNumberFormat="1" applyFont="1" applyFill="1" applyBorder="1" applyAlignment="1" applyProtection="1">
      <alignment horizontal="center"/>
    </xf>
    <xf numFmtId="183" fontId="1" fillId="0" borderId="0" xfId="0" applyNumberFormat="1" applyFont="1" applyFill="1" applyBorder="1" applyProtection="1"/>
    <xf numFmtId="183" fontId="159" fillId="0" borderId="0" xfId="0" applyNumberFormat="1" applyFont="1" applyFill="1" applyBorder="1" applyAlignment="1" applyProtection="1">
      <alignment horizontal="left" vertical="top" wrapText="1"/>
      <protection locked="0"/>
    </xf>
    <xf numFmtId="183" fontId="159" fillId="0" borderId="0" xfId="0" applyNumberFormat="1" applyFont="1" applyFill="1" applyBorder="1" applyAlignment="1" applyProtection="1">
      <alignment vertical="top"/>
    </xf>
    <xf numFmtId="183" fontId="160" fillId="45" borderId="0" xfId="0" applyNumberFormat="1" applyFont="1" applyFill="1" applyBorder="1" applyAlignment="1" applyProtection="1">
      <alignment vertical="top"/>
    </xf>
    <xf numFmtId="183" fontId="160" fillId="0" borderId="147" xfId="0" applyNumberFormat="1" applyFont="1" applyFill="1" applyBorder="1" applyAlignment="1" applyProtection="1">
      <alignment horizontal="left" vertical="top" wrapText="1"/>
      <protection locked="0"/>
    </xf>
    <xf numFmtId="183" fontId="160" fillId="0" borderId="0" xfId="0" applyNumberFormat="1" applyFont="1" applyFill="1" applyBorder="1" applyAlignment="1" applyProtection="1">
      <alignment vertical="top"/>
    </xf>
    <xf numFmtId="183" fontId="159" fillId="43" borderId="0" xfId="0" applyNumberFormat="1" applyFont="1" applyFill="1" applyBorder="1" applyAlignment="1" applyProtection="1">
      <alignment horizontal="left" vertical="top" wrapText="1"/>
    </xf>
    <xf numFmtId="183" fontId="159" fillId="0" borderId="0" xfId="0" applyNumberFormat="1" applyFont="1" applyFill="1" applyBorder="1" applyAlignment="1" applyProtection="1">
      <alignment horizontal="center" vertical="top" wrapText="1"/>
      <protection locked="0"/>
    </xf>
    <xf numFmtId="183" fontId="160" fillId="0" borderId="0" xfId="0" applyNumberFormat="1" applyFont="1" applyFill="1" applyBorder="1" applyAlignment="1" applyProtection="1">
      <alignment horizontal="left" vertical="top" wrapText="1"/>
      <protection locked="0"/>
    </xf>
    <xf numFmtId="183" fontId="159" fillId="45" borderId="0" xfId="0" applyNumberFormat="1" applyFont="1" applyFill="1" applyBorder="1" applyAlignment="1" applyProtection="1">
      <alignment horizontal="left" vertical="top" wrapText="1"/>
      <protection locked="0"/>
    </xf>
    <xf numFmtId="183" fontId="147" fillId="0" borderId="0" xfId="0" applyNumberFormat="1" applyFont="1" applyFill="1" applyBorder="1" applyAlignment="1" applyProtection="1">
      <alignment horizontal="right" vertical="top" wrapText="1"/>
    </xf>
    <xf numFmtId="183" fontId="160" fillId="0" borderId="0" xfId="0" applyNumberFormat="1" applyFont="1" applyFill="1" applyBorder="1" applyAlignment="1" applyProtection="1">
      <alignment horizontal="left" vertical="top"/>
    </xf>
    <xf numFmtId="183" fontId="160" fillId="43" borderId="0" xfId="0" applyNumberFormat="1" applyFont="1" applyFill="1" applyBorder="1" applyAlignment="1" applyProtection="1">
      <alignment horizontal="left" vertical="top" wrapText="1"/>
    </xf>
    <xf numFmtId="184" fontId="160" fillId="0" borderId="147" xfId="0" applyNumberFormat="1" applyFont="1" applyFill="1" applyBorder="1" applyAlignment="1" applyProtection="1">
      <alignment horizontal="left" vertical="top" wrapText="1"/>
      <protection locked="0"/>
    </xf>
    <xf numFmtId="183" fontId="162" fillId="45" borderId="0" xfId="0" applyNumberFormat="1" applyFont="1" applyFill="1" applyBorder="1" applyAlignment="1" applyProtection="1">
      <alignment vertical="top" wrapText="1"/>
      <protection locked="0"/>
    </xf>
    <xf numFmtId="183" fontId="160" fillId="0" borderId="148" xfId="0" applyNumberFormat="1" applyFont="1" applyFill="1" applyBorder="1" applyAlignment="1" applyProtection="1">
      <alignment horizontal="left" vertical="top" wrapText="1"/>
      <protection locked="0"/>
    </xf>
    <xf numFmtId="184" fontId="160" fillId="0" borderId="148" xfId="0" applyNumberFormat="1" applyFont="1" applyFill="1" applyBorder="1" applyAlignment="1" applyProtection="1">
      <alignment horizontal="left" vertical="top" wrapText="1"/>
      <protection locked="0"/>
    </xf>
    <xf numFmtId="183" fontId="160" fillId="47" borderId="147" xfId="0" applyNumberFormat="1" applyFont="1" applyFill="1" applyBorder="1" applyAlignment="1" applyProtection="1">
      <alignment horizontal="left" vertical="top" wrapText="1"/>
      <protection locked="0"/>
    </xf>
    <xf numFmtId="183" fontId="160" fillId="48" borderId="0" xfId="0" applyNumberFormat="1" applyFont="1" applyFill="1" applyBorder="1" applyAlignment="1" applyProtection="1">
      <alignment horizontal="left" vertical="top"/>
    </xf>
    <xf numFmtId="183" fontId="160" fillId="48" borderId="0" xfId="0" applyNumberFormat="1" applyFont="1" applyFill="1" applyBorder="1" applyAlignment="1" applyProtection="1">
      <alignment horizontal="left" vertical="top" wrapText="1"/>
    </xf>
    <xf numFmtId="184" fontId="160" fillId="47" borderId="147" xfId="0" applyNumberFormat="1" applyFont="1" applyFill="1" applyBorder="1" applyAlignment="1" applyProtection="1">
      <alignment horizontal="left" vertical="top" wrapText="1"/>
      <protection locked="0"/>
    </xf>
    <xf numFmtId="183" fontId="133" fillId="0" borderId="0" xfId="0" applyNumberFormat="1" applyFont="1" applyFill="1" applyBorder="1" applyAlignment="1" applyProtection="1">
      <alignment horizontal="right"/>
    </xf>
    <xf numFmtId="184" fontId="160" fillId="47" borderId="149" xfId="0" applyNumberFormat="1" applyFont="1" applyFill="1" applyBorder="1" applyAlignment="1" applyProtection="1">
      <alignment horizontal="left" vertical="top" wrapText="1"/>
      <protection locked="0"/>
    </xf>
    <xf numFmtId="183" fontId="147" fillId="0" borderId="22" xfId="0" applyNumberFormat="1" applyFont="1" applyFill="1" applyBorder="1" applyAlignment="1" applyProtection="1">
      <alignment vertical="top" wrapText="1"/>
    </xf>
    <xf numFmtId="183" fontId="160" fillId="0" borderId="22" xfId="0" applyNumberFormat="1" applyFont="1" applyFill="1" applyBorder="1" applyAlignment="1" applyProtection="1">
      <alignment horizontal="left" vertical="top" wrapText="1"/>
      <protection locked="0"/>
    </xf>
    <xf numFmtId="183" fontId="160" fillId="43" borderId="0" xfId="0" quotePrefix="1" applyNumberFormat="1" applyFont="1" applyFill="1" applyBorder="1" applyAlignment="1" applyProtection="1">
      <alignment horizontal="left" vertical="top" wrapText="1"/>
    </xf>
    <xf numFmtId="183" fontId="164" fillId="0" borderId="62" xfId="0" applyNumberFormat="1" applyFont="1" applyFill="1" applyBorder="1" applyAlignment="1" applyProtection="1">
      <alignment horizontal="left" vertical="top" wrapText="1"/>
      <protection locked="0"/>
    </xf>
    <xf numFmtId="183" fontId="160" fillId="0" borderId="62" xfId="0" applyNumberFormat="1" applyFont="1" applyFill="1" applyBorder="1" applyAlignment="1" applyProtection="1">
      <alignment horizontal="left" vertical="top" wrapText="1"/>
      <protection locked="0"/>
    </xf>
    <xf numFmtId="183" fontId="164" fillId="0" borderId="0" xfId="0" applyNumberFormat="1" applyFont="1" applyFill="1" applyBorder="1" applyAlignment="1" applyProtection="1">
      <alignment horizontal="left" vertical="top" wrapText="1"/>
      <protection locked="0"/>
    </xf>
    <xf numFmtId="183" fontId="147" fillId="0" borderId="0" xfId="0" quotePrefix="1" applyNumberFormat="1" applyFont="1" applyFill="1" applyBorder="1" applyAlignment="1" applyProtection="1">
      <alignment horizontal="right"/>
    </xf>
    <xf numFmtId="184" fontId="160" fillId="0" borderId="149" xfId="0" applyNumberFormat="1" applyFont="1" applyFill="1" applyBorder="1" applyAlignment="1" applyProtection="1">
      <alignment horizontal="left" vertical="top" wrapText="1"/>
      <protection locked="0"/>
    </xf>
    <xf numFmtId="183" fontId="147" fillId="0" borderId="0" xfId="0" applyNumberFormat="1" applyFont="1" applyFill="1" applyBorder="1" applyAlignment="1" applyProtection="1">
      <alignment horizontal="right" vertical="top"/>
    </xf>
    <xf numFmtId="183" fontId="96" fillId="0" borderId="0" xfId="0" applyNumberFormat="1" applyFont="1" applyFill="1" applyBorder="1" applyAlignment="1" applyProtection="1">
      <alignment horizontal="center"/>
    </xf>
    <xf numFmtId="183" fontId="47" fillId="0" borderId="27" xfId="0" applyNumberFormat="1" applyFont="1" applyFill="1" applyBorder="1" applyAlignment="1" applyProtection="1">
      <alignment horizontal="center" wrapText="1"/>
      <protection locked="0"/>
    </xf>
    <xf numFmtId="183" fontId="4" fillId="0" borderId="0" xfId="0" applyNumberFormat="1" applyFont="1" applyFill="1" applyBorder="1" applyAlignment="1" applyProtection="1">
      <alignment horizontal="left" vertical="top" wrapText="1"/>
      <protection locked="0"/>
    </xf>
    <xf numFmtId="183" fontId="147" fillId="0" borderId="0" xfId="0" applyNumberFormat="1" applyFont="1" applyFill="1" applyBorder="1" applyAlignment="1" applyProtection="1">
      <alignment horizontal="right"/>
    </xf>
    <xf numFmtId="183" fontId="165" fillId="44" borderId="81" xfId="0" applyNumberFormat="1" applyFont="1" applyFill="1" applyBorder="1" applyAlignment="1" applyProtection="1">
      <alignment horizontal="center" vertical="top" wrapText="1"/>
      <protection locked="0"/>
    </xf>
    <xf numFmtId="183" fontId="4" fillId="0" borderId="81" xfId="0" applyNumberFormat="1" applyFont="1" applyFill="1" applyBorder="1" applyAlignment="1" applyProtection="1">
      <alignment horizontal="left" vertical="top" wrapText="1"/>
      <protection locked="0"/>
    </xf>
    <xf numFmtId="183" fontId="68" fillId="0" borderId="0" xfId="0" applyNumberFormat="1" applyFont="1" applyFill="1" applyBorder="1" applyAlignment="1" applyProtection="1">
      <alignment vertical="top" wrapText="1"/>
      <protection locked="0"/>
    </xf>
    <xf numFmtId="183" fontId="165" fillId="0" borderId="27" xfId="0" applyNumberFormat="1" applyFont="1" applyFill="1" applyBorder="1" applyAlignment="1" applyProtection="1">
      <alignment horizontal="center" vertical="top" wrapText="1"/>
      <protection locked="0"/>
    </xf>
    <xf numFmtId="183" fontId="160" fillId="0" borderId="27" xfId="0" applyNumberFormat="1" applyFont="1" applyFill="1" applyBorder="1" applyAlignment="1" applyProtection="1">
      <alignment horizontal="left" vertical="top" wrapText="1"/>
      <protection locked="0"/>
    </xf>
    <xf numFmtId="183" fontId="160" fillId="0" borderId="147" xfId="0" quotePrefix="1" applyNumberFormat="1" applyFont="1" applyFill="1" applyBorder="1" applyAlignment="1" applyProtection="1">
      <alignment horizontal="left" vertical="top" wrapText="1"/>
      <protection locked="0"/>
    </xf>
    <xf numFmtId="183" fontId="160" fillId="0" borderId="149" xfId="0" applyNumberFormat="1" applyFont="1" applyFill="1" applyBorder="1" applyAlignment="1" applyProtection="1">
      <alignment horizontal="left" vertical="top" wrapText="1"/>
      <protection locked="0"/>
    </xf>
    <xf numFmtId="183" fontId="167" fillId="0" borderId="0" xfId="0" applyNumberFormat="1" applyFont="1" applyFill="1" applyBorder="1" applyAlignment="1" applyProtection="1">
      <alignment horizontal="left" vertical="top"/>
      <protection locked="0"/>
    </xf>
    <xf numFmtId="183" fontId="160" fillId="0" borderId="150" xfId="0" applyNumberFormat="1" applyFont="1" applyFill="1" applyBorder="1" applyAlignment="1" applyProtection="1">
      <alignment horizontal="left" vertical="top" wrapText="1"/>
      <protection locked="0"/>
    </xf>
    <xf numFmtId="184" fontId="160" fillId="0" borderId="150" xfId="0" applyNumberFormat="1" applyFont="1" applyFill="1" applyBorder="1" applyAlignment="1" applyProtection="1">
      <alignment horizontal="left" vertical="top" wrapText="1"/>
      <protection locked="0"/>
    </xf>
    <xf numFmtId="183" fontId="167" fillId="0" borderId="32" xfId="0" applyNumberFormat="1" applyFont="1" applyFill="1" applyBorder="1" applyAlignment="1" applyProtection="1">
      <alignment horizontal="left" vertical="top"/>
      <protection locked="0"/>
    </xf>
    <xf numFmtId="183" fontId="147" fillId="0" borderId="22" xfId="0" applyNumberFormat="1" applyFont="1" applyFill="1" applyBorder="1" applyAlignment="1" applyProtection="1">
      <alignment horizontal="center"/>
    </xf>
    <xf numFmtId="183" fontId="166" fillId="0" borderId="62" xfId="0" applyNumberFormat="1" applyFont="1" applyFill="1" applyBorder="1" applyAlignment="1" applyProtection="1">
      <alignment horizontal="left" vertical="top" wrapText="1"/>
      <protection locked="0"/>
    </xf>
    <xf numFmtId="183" fontId="166" fillId="0" borderId="0" xfId="0" applyNumberFormat="1" applyFont="1" applyFill="1" applyBorder="1" applyAlignment="1" applyProtection="1">
      <alignment horizontal="left" vertical="top" wrapText="1"/>
      <protection locked="0"/>
    </xf>
    <xf numFmtId="183" fontId="160" fillId="0" borderId="32" xfId="0" applyNumberFormat="1" applyFont="1" applyFill="1" applyBorder="1" applyAlignment="1" applyProtection="1">
      <alignment horizontal="left" vertical="top" wrapText="1"/>
      <protection locked="0"/>
    </xf>
    <xf numFmtId="183" fontId="147" fillId="0" borderId="0" xfId="0" applyNumberFormat="1" applyFont="1" applyFill="1" applyBorder="1" applyAlignment="1" applyProtection="1">
      <alignment horizontal="right" vertical="center"/>
    </xf>
    <xf numFmtId="183" fontId="147" fillId="0" borderId="60" xfId="0" applyNumberFormat="1" applyFont="1" applyFill="1" applyBorder="1" applyAlignment="1" applyProtection="1">
      <alignment horizontal="right" vertical="center"/>
    </xf>
    <xf numFmtId="183" fontId="162" fillId="0" borderId="0" xfId="0" applyNumberFormat="1" applyFont="1" applyFill="1" applyBorder="1" applyAlignment="1" applyProtection="1">
      <alignment vertical="top" wrapText="1"/>
      <protection locked="0"/>
    </xf>
    <xf numFmtId="183" fontId="147" fillId="0" borderId="0" xfId="0" applyNumberFormat="1" applyFont="1" applyFill="1" applyBorder="1" applyAlignment="1" applyProtection="1"/>
    <xf numFmtId="183" fontId="147" fillId="0" borderId="0" xfId="0" applyNumberFormat="1" applyFont="1" applyFill="1" applyBorder="1" applyAlignment="1" applyProtection="1">
      <alignment vertical="center"/>
    </xf>
    <xf numFmtId="183" fontId="160" fillId="44" borderId="154" xfId="0" applyNumberFormat="1" applyFont="1" applyFill="1" applyBorder="1" applyAlignment="1" applyProtection="1">
      <alignment vertical="top" wrapText="1"/>
      <protection locked="0"/>
    </xf>
    <xf numFmtId="183" fontId="160" fillId="0" borderId="0" xfId="0" applyNumberFormat="1" applyFont="1" applyFill="1" applyBorder="1" applyAlignment="1" applyProtection="1">
      <alignment horizontal="center" wrapText="1"/>
      <protection locked="0"/>
    </xf>
    <xf numFmtId="183" fontId="160" fillId="0" borderId="0" xfId="0" applyNumberFormat="1" applyFont="1" applyFill="1" applyBorder="1" applyAlignment="1" applyProtection="1">
      <alignment horizontal="left" wrapText="1"/>
      <protection locked="0"/>
    </xf>
    <xf numFmtId="183" fontId="147" fillId="0" borderId="22" xfId="0" applyNumberFormat="1" applyFont="1" applyFill="1" applyBorder="1" applyAlignment="1" applyProtection="1">
      <alignment vertical="top"/>
    </xf>
    <xf numFmtId="183" fontId="1" fillId="0" borderId="0" xfId="0" applyNumberFormat="1" applyFont="1" applyFill="1" applyBorder="1" applyAlignment="1" applyProtection="1">
      <alignment vertical="top"/>
    </xf>
    <xf numFmtId="183" fontId="160" fillId="0" borderId="0" xfId="0" applyNumberFormat="1" applyFont="1" applyFill="1" applyBorder="1" applyAlignment="1" applyProtection="1">
      <alignment vertical="top" wrapText="1"/>
      <protection locked="0"/>
    </xf>
    <xf numFmtId="183" fontId="160" fillId="0" borderId="0" xfId="0" applyNumberFormat="1" applyFont="1" applyFill="1" applyBorder="1" applyAlignment="1" applyProtection="1">
      <alignment wrapText="1"/>
      <protection locked="0"/>
    </xf>
    <xf numFmtId="183" fontId="168" fillId="0" borderId="27" xfId="0" applyNumberFormat="1" applyFont="1" applyFill="1" applyBorder="1" applyAlignment="1">
      <alignment horizontal="left" vertical="top" wrapText="1"/>
    </xf>
    <xf numFmtId="183" fontId="160" fillId="47" borderId="148" xfId="0" applyNumberFormat="1" applyFont="1" applyFill="1" applyBorder="1" applyAlignment="1" applyProtection="1">
      <alignment horizontal="left" vertical="top" wrapText="1"/>
      <protection locked="0"/>
    </xf>
    <xf numFmtId="184" fontId="160" fillId="47" borderId="148" xfId="0" applyNumberFormat="1" applyFont="1" applyFill="1" applyBorder="1" applyAlignment="1" applyProtection="1">
      <alignment horizontal="left" vertical="top" wrapText="1"/>
      <protection locked="0"/>
    </xf>
    <xf numFmtId="183" fontId="160" fillId="0" borderId="147" xfId="0" applyNumberFormat="1" applyFont="1" applyFill="1" applyBorder="1" applyAlignment="1" applyProtection="1">
      <alignment horizontal="left" wrapText="1"/>
      <protection locked="0"/>
    </xf>
    <xf numFmtId="183" fontId="160" fillId="0" borderId="0" xfId="0" applyNumberFormat="1" applyFont="1" applyFill="1" applyBorder="1" applyAlignment="1" applyProtection="1">
      <alignment vertical="center"/>
    </xf>
    <xf numFmtId="183" fontId="160" fillId="47" borderId="157" xfId="0" applyNumberFormat="1" applyFont="1" applyFill="1" applyBorder="1" applyAlignment="1" applyProtection="1">
      <alignment horizontal="left" vertical="top" wrapText="1"/>
      <protection locked="0"/>
    </xf>
    <xf numFmtId="184" fontId="160" fillId="47" borderId="157" xfId="0" applyNumberFormat="1" applyFont="1" applyFill="1" applyBorder="1" applyAlignment="1" applyProtection="1">
      <alignment horizontal="left" vertical="top" wrapText="1"/>
      <protection locked="0"/>
    </xf>
    <xf numFmtId="183" fontId="160" fillId="0" borderId="147" xfId="0" applyNumberFormat="1" applyFont="1" applyFill="1" applyBorder="1" applyAlignment="1" applyProtection="1">
      <alignment wrapText="1"/>
      <protection locked="0"/>
    </xf>
    <xf numFmtId="183" fontId="133" fillId="0" borderId="0" xfId="0" applyNumberFormat="1" applyFont="1" applyFill="1" applyBorder="1" applyAlignment="1" applyProtection="1">
      <alignment horizontal="center"/>
    </xf>
    <xf numFmtId="183" fontId="159" fillId="0" borderId="0" xfId="0" applyNumberFormat="1" applyFont="1" applyFill="1" applyBorder="1" applyAlignment="1" applyProtection="1">
      <alignment vertical="top" wrapText="1"/>
    </xf>
    <xf numFmtId="183" fontId="160" fillId="0" borderId="0" xfId="0" applyNumberFormat="1" applyFont="1" applyFill="1" applyBorder="1" applyAlignment="1" applyProtection="1">
      <protection locked="0"/>
    </xf>
    <xf numFmtId="183" fontId="1" fillId="0" borderId="0" xfId="0" applyNumberFormat="1" applyFont="1" applyFill="1" applyBorder="1" applyAlignment="1" applyProtection="1">
      <alignment horizontal="center"/>
    </xf>
    <xf numFmtId="183" fontId="141" fillId="0" borderId="0" xfId="0" applyNumberFormat="1" applyFont="1" applyFill="1" applyBorder="1" applyAlignment="1" applyProtection="1">
      <alignment horizontal="center"/>
    </xf>
    <xf numFmtId="183" fontId="141" fillId="0" borderId="0" xfId="0" applyNumberFormat="1" applyFont="1" applyFill="1" applyBorder="1" applyAlignment="1" applyProtection="1"/>
    <xf numFmtId="183" fontId="147" fillId="0" borderId="0" xfId="0" applyNumberFormat="1" applyFont="1" applyFill="1" applyBorder="1" applyAlignment="1" applyProtection="1">
      <alignment horizontal="center"/>
    </xf>
    <xf numFmtId="183" fontId="147" fillId="0" borderId="0" xfId="0" applyNumberFormat="1" applyFont="1" applyFill="1" applyBorder="1" applyAlignment="1" applyProtection="1">
      <alignment horizontal="center" vertical="top" wrapText="1"/>
    </xf>
    <xf numFmtId="183" fontId="147" fillId="0" borderId="0" xfId="0" applyNumberFormat="1" applyFont="1" applyFill="1" applyBorder="1" applyAlignment="1" applyProtection="1">
      <alignment vertical="top" wrapText="1"/>
    </xf>
    <xf numFmtId="183" fontId="133" fillId="0" borderId="0" xfId="0" applyNumberFormat="1" applyFont="1" applyFill="1" applyBorder="1" applyAlignment="1" applyProtection="1">
      <alignment horizontal="center" wrapText="1"/>
    </xf>
    <xf numFmtId="183" fontId="133" fillId="0" borderId="0" xfId="0" applyNumberFormat="1" applyFont="1" applyFill="1" applyBorder="1" applyAlignment="1" applyProtection="1">
      <alignment wrapText="1"/>
    </xf>
    <xf numFmtId="0" fontId="89" fillId="0" borderId="80" xfId="0" applyFont="1" applyBorder="1" applyAlignment="1">
      <alignment horizontal="left" vertical="top" wrapText="1"/>
    </xf>
    <xf numFmtId="0" fontId="95" fillId="0" borderId="0" xfId="0" applyFont="1" applyAlignment="1">
      <alignment horizontal="left" vertical="top" wrapText="1"/>
    </xf>
    <xf numFmtId="0" fontId="91" fillId="50" borderId="13" xfId="0" applyFont="1" applyFill="1" applyBorder="1" applyAlignment="1">
      <alignment horizontal="center" vertical="center" wrapText="1"/>
    </xf>
    <xf numFmtId="0" fontId="91" fillId="51" borderId="8" xfId="0" applyFont="1" applyFill="1" applyBorder="1" applyAlignment="1">
      <alignment horizontal="center" vertical="center" wrapText="1"/>
    </xf>
    <xf numFmtId="0" fontId="91" fillId="26" borderId="53" xfId="0" applyFont="1" applyFill="1" applyBorder="1" applyAlignment="1">
      <alignment horizontal="left" vertical="center" wrapText="1"/>
    </xf>
    <xf numFmtId="0" fontId="95" fillId="0" borderId="0" xfId="0" applyFont="1" applyAlignment="1">
      <alignment vertical="top" wrapText="1"/>
    </xf>
    <xf numFmtId="0" fontId="4" fillId="0" borderId="82" xfId="0" applyFont="1" applyBorder="1" applyAlignment="1">
      <alignment horizontal="center" vertical="center"/>
    </xf>
    <xf numFmtId="0" fontId="4" fillId="0" borderId="50" xfId="0" applyFont="1" applyBorder="1" applyAlignment="1">
      <alignment horizontal="center" vertical="center"/>
    </xf>
    <xf numFmtId="0" fontId="30" fillId="3" borderId="36" xfId="0" applyFont="1" applyFill="1" applyBorder="1" applyAlignment="1">
      <alignment horizontal="center" vertical="center" wrapText="1"/>
    </xf>
    <xf numFmtId="0" fontId="30" fillId="3" borderId="17" xfId="0" applyFont="1" applyFill="1" applyBorder="1" applyAlignment="1">
      <alignment horizontal="center" vertical="center" wrapText="1"/>
    </xf>
    <xf numFmtId="0" fontId="18" fillId="5" borderId="8" xfId="0" applyFont="1" applyFill="1" applyBorder="1" applyAlignment="1">
      <alignment horizontal="center" vertical="center"/>
    </xf>
    <xf numFmtId="0" fontId="18" fillId="0" borderId="0" xfId="0" applyFont="1" applyAlignment="1">
      <alignment horizontal="left" vertical="center"/>
    </xf>
    <xf numFmtId="0" fontId="124" fillId="36" borderId="56" xfId="0" applyFont="1" applyFill="1" applyBorder="1" applyAlignment="1">
      <alignment vertical="top" wrapText="1"/>
    </xf>
    <xf numFmtId="0" fontId="112" fillId="35" borderId="7" xfId="1" applyFont="1" applyFill="1" applyBorder="1" applyAlignment="1">
      <alignment vertical="center" wrapText="1"/>
    </xf>
    <xf numFmtId="0" fontId="89" fillId="0" borderId="11" xfId="0" applyFont="1" applyBorder="1"/>
    <xf numFmtId="0" fontId="89" fillId="0" borderId="19" xfId="0" applyFont="1" applyBorder="1"/>
    <xf numFmtId="0" fontId="89" fillId="0" borderId="40" xfId="0" applyFont="1" applyBorder="1"/>
    <xf numFmtId="0" fontId="112" fillId="35" borderId="56" xfId="1" applyFont="1" applyFill="1" applyBorder="1" applyAlignment="1">
      <alignment vertical="center"/>
    </xf>
    <xf numFmtId="14" fontId="126" fillId="0" borderId="10" xfId="1" applyNumberFormat="1" applyFont="1" applyBorder="1" applyAlignment="1">
      <alignment horizontal="center" vertical="center"/>
    </xf>
    <xf numFmtId="14" fontId="126" fillId="0" borderId="80" xfId="1" applyNumberFormat="1" applyFont="1" applyBorder="1" applyAlignment="1">
      <alignment horizontal="center" vertical="center"/>
    </xf>
    <xf numFmtId="0" fontId="12" fillId="0" borderId="53" xfId="1" applyFont="1" applyBorder="1" applyAlignment="1" applyProtection="1">
      <alignment horizontal="left" vertical="top" wrapText="1"/>
      <protection locked="0"/>
    </xf>
    <xf numFmtId="0" fontId="12" fillId="0" borderId="54" xfId="1" applyFont="1" applyBorder="1" applyAlignment="1" applyProtection="1">
      <alignment horizontal="left" vertical="top" wrapText="1"/>
      <protection locked="0"/>
    </xf>
    <xf numFmtId="14" fontId="12" fillId="0" borderId="54" xfId="1" applyNumberFormat="1" applyFont="1" applyBorder="1" applyAlignment="1" applyProtection="1">
      <alignment vertical="center" wrapText="1"/>
      <protection locked="0"/>
    </xf>
    <xf numFmtId="0" fontId="12" fillId="0" borderId="54" xfId="1" applyFont="1" applyBorder="1" applyAlignment="1" applyProtection="1">
      <alignment horizontal="center" vertical="center" wrapText="1"/>
      <protection locked="0"/>
    </xf>
    <xf numFmtId="14" fontId="12" fillId="0" borderId="56" xfId="1" applyNumberFormat="1" applyFont="1" applyBorder="1" applyAlignment="1" applyProtection="1">
      <alignment vertical="center" wrapText="1"/>
      <protection locked="0"/>
    </xf>
    <xf numFmtId="0" fontId="89" fillId="0" borderId="17" xfId="0" applyFont="1" applyBorder="1" applyAlignment="1">
      <alignment horizontal="left" vertical="top" wrapText="1"/>
    </xf>
    <xf numFmtId="183" fontId="135" fillId="53" borderId="24" xfId="0" applyNumberFormat="1" applyFont="1" applyFill="1" applyBorder="1" applyAlignment="1" applyProtection="1">
      <alignment horizontal="center" vertical="center"/>
    </xf>
    <xf numFmtId="183" fontId="135" fillId="53" borderId="24" xfId="0" applyNumberFormat="1" applyFont="1" applyFill="1" applyBorder="1" applyAlignment="1" applyProtection="1">
      <alignment horizontal="centerContinuous" vertical="center"/>
    </xf>
    <xf numFmtId="183" fontId="140" fillId="53" borderId="125" xfId="0" applyNumberFormat="1" applyFont="1" applyFill="1" applyBorder="1" applyAlignment="1" applyProtection="1">
      <alignment horizontal="centerContinuous" vertical="center"/>
    </xf>
    <xf numFmtId="183" fontId="141" fillId="53" borderId="131" xfId="0" applyNumberFormat="1" applyFont="1" applyFill="1" applyBorder="1" applyAlignment="1" applyProtection="1">
      <alignment horizontal="centerContinuous" vertical="center"/>
    </xf>
    <xf numFmtId="183" fontId="141" fillId="53" borderId="132" xfId="0" applyNumberFormat="1" applyFont="1" applyFill="1" applyBorder="1" applyAlignment="1" applyProtection="1">
      <alignment horizontal="centerContinuous" vertical="center"/>
    </xf>
    <xf numFmtId="183" fontId="140" fillId="53" borderId="127" xfId="0" applyNumberFormat="1" applyFont="1" applyFill="1" applyBorder="1" applyAlignment="1" applyProtection="1">
      <alignment horizontal="centerContinuous" vertical="center"/>
    </xf>
    <xf numFmtId="183" fontId="135" fillId="53" borderId="47" xfId="0" applyNumberFormat="1" applyFont="1" applyFill="1" applyBorder="1" applyAlignment="1" applyProtection="1">
      <alignment horizontal="center" vertical="center"/>
    </xf>
    <xf numFmtId="183" fontId="135" fillId="53" borderId="47" xfId="0" applyNumberFormat="1" applyFont="1" applyFill="1" applyBorder="1" applyAlignment="1" applyProtection="1">
      <alignment horizontal="left" vertical="center"/>
    </xf>
    <xf numFmtId="183" fontId="140" fillId="53" borderId="128" xfId="0" applyNumberFormat="1" applyFont="1" applyFill="1" applyBorder="1" applyAlignment="1" applyProtection="1">
      <alignment horizontal="centerContinuous" vertical="center"/>
    </xf>
    <xf numFmtId="183" fontId="140" fillId="53" borderId="129" xfId="0" applyNumberFormat="1" applyFont="1" applyFill="1" applyBorder="1" applyAlignment="1" applyProtection="1">
      <alignment horizontal="centerContinuous" vertical="center"/>
    </xf>
    <xf numFmtId="183" fontId="135" fillId="53" borderId="48" xfId="0" applyNumberFormat="1" applyFont="1" applyFill="1" applyBorder="1" applyAlignment="1" applyProtection="1">
      <alignment horizontal="center" vertical="center"/>
    </xf>
    <xf numFmtId="183" fontId="133" fillId="53" borderId="47" xfId="0" applyNumberFormat="1" applyFont="1" applyFill="1" applyBorder="1" applyAlignment="1" applyProtection="1">
      <alignment horizontal="center" vertical="center"/>
    </xf>
    <xf numFmtId="183" fontId="133" fillId="53" borderId="24" xfId="0" applyNumberFormat="1" applyFont="1" applyFill="1" applyBorder="1" applyAlignment="1" applyProtection="1">
      <alignment horizontal="center" vertical="center"/>
    </xf>
    <xf numFmtId="183" fontId="140" fillId="53" borderId="129" xfId="0" applyNumberFormat="1" applyFont="1" applyFill="1" applyBorder="1" applyAlignment="1" applyProtection="1">
      <alignment horizontal="centerContinuous"/>
    </xf>
    <xf numFmtId="183" fontId="133" fillId="53" borderId="48" xfId="0" applyNumberFormat="1" applyFont="1" applyFill="1" applyBorder="1" applyAlignment="1" applyProtection="1">
      <alignment horizontal="center" vertical="center"/>
    </xf>
    <xf numFmtId="183" fontId="133" fillId="54" borderId="47" xfId="0" applyNumberFormat="1" applyFont="1" applyFill="1" applyBorder="1" applyAlignment="1" applyProtection="1">
      <alignment horizontal="center" vertical="center"/>
    </xf>
    <xf numFmtId="183" fontId="133" fillId="54" borderId="48" xfId="0" applyNumberFormat="1" applyFont="1" applyFill="1" applyBorder="1" applyAlignment="1" applyProtection="1">
      <alignment horizontal="center" vertical="center"/>
    </xf>
    <xf numFmtId="183" fontId="135" fillId="54" borderId="47" xfId="0" applyNumberFormat="1" applyFont="1" applyFill="1" applyBorder="1" applyAlignment="1" applyProtection="1">
      <alignment horizontal="left" vertical="center"/>
    </xf>
    <xf numFmtId="183" fontId="135" fillId="54" borderId="47" xfId="0" applyNumberFormat="1" applyFont="1" applyFill="1" applyBorder="1" applyAlignment="1" applyProtection="1">
      <alignment horizontal="center" vertical="center"/>
    </xf>
    <xf numFmtId="183" fontId="140" fillId="53" borderId="129" xfId="0" applyNumberFormat="1" applyFont="1" applyFill="1" applyBorder="1" applyAlignment="1" applyProtection="1">
      <alignment horizontal="center" vertical="center"/>
    </xf>
    <xf numFmtId="0" fontId="4" fillId="4" borderId="0" xfId="1" applyFill="1"/>
    <xf numFmtId="0" fontId="56" fillId="4" borderId="0" xfId="1" applyFont="1" applyFill="1"/>
    <xf numFmtId="0" fontId="173" fillId="55" borderId="40" xfId="1" applyFont="1" applyFill="1" applyBorder="1" applyAlignment="1">
      <alignment horizontal="center" vertical="center"/>
    </xf>
    <xf numFmtId="0" fontId="173" fillId="55" borderId="1" xfId="1" applyFont="1" applyFill="1" applyBorder="1" applyAlignment="1">
      <alignment horizontal="center" vertical="center" wrapText="1"/>
    </xf>
    <xf numFmtId="0" fontId="29" fillId="55" borderId="0" xfId="11" applyFont="1" applyFill="1" applyAlignment="1" applyProtection="1"/>
    <xf numFmtId="0" fontId="1" fillId="4" borderId="0" xfId="1" applyFont="1" applyFill="1"/>
    <xf numFmtId="0" fontId="66" fillId="4" borderId="0" xfId="1" applyFont="1" applyFill="1" applyAlignment="1">
      <alignment horizontal="left" vertical="top"/>
    </xf>
    <xf numFmtId="0" fontId="66" fillId="4" borderId="0" xfId="1" applyFont="1" applyFill="1"/>
    <xf numFmtId="0" fontId="4" fillId="4" borderId="0" xfId="1" applyFont="1" applyFill="1"/>
    <xf numFmtId="0" fontId="4" fillId="4" borderId="0" xfId="1" applyFill="1" applyAlignment="1">
      <alignment wrapText="1"/>
    </xf>
    <xf numFmtId="0" fontId="0" fillId="4" borderId="0" xfId="0" applyFill="1" applyBorder="1"/>
    <xf numFmtId="0" fontId="20" fillId="21" borderId="0" xfId="1" applyFont="1" applyFill="1" applyAlignment="1">
      <alignment horizontal="center"/>
    </xf>
    <xf numFmtId="0" fontId="170" fillId="21" borderId="0" xfId="0" applyFont="1" applyFill="1" applyAlignment="1">
      <alignment horizontal="center" vertical="center" readingOrder="1"/>
    </xf>
    <xf numFmtId="0" fontId="57" fillId="55" borderId="12" xfId="0" applyFont="1" applyFill="1" applyBorder="1" applyAlignment="1">
      <alignment horizontal="center" vertical="center" wrapText="1"/>
    </xf>
    <xf numFmtId="0" fontId="16" fillId="21" borderId="1" xfId="0" applyFont="1" applyFill="1" applyBorder="1" applyAlignment="1">
      <alignment vertical="center"/>
    </xf>
    <xf numFmtId="0" fontId="16" fillId="21" borderId="15" xfId="0" applyFont="1" applyFill="1" applyBorder="1" applyAlignment="1">
      <alignment vertical="center"/>
    </xf>
    <xf numFmtId="0" fontId="90" fillId="55" borderId="3" xfId="1" applyFont="1" applyFill="1" applyBorder="1" applyAlignment="1">
      <alignment horizontal="center" vertical="top" wrapText="1"/>
    </xf>
    <xf numFmtId="0" fontId="173" fillId="0" borderId="0" xfId="0" applyFont="1"/>
    <xf numFmtId="0" fontId="173" fillId="55" borderId="11" xfId="1" applyFont="1" applyFill="1" applyBorder="1" applyAlignment="1">
      <alignment horizontal="center" vertical="center" wrapText="1"/>
    </xf>
    <xf numFmtId="0" fontId="173" fillId="21" borderId="26" xfId="1" applyFont="1" applyFill="1" applyBorder="1" applyAlignment="1">
      <alignment horizontal="center" vertical="center" wrapText="1"/>
    </xf>
    <xf numFmtId="0" fontId="13" fillId="9" borderId="81" xfId="1" applyFont="1" applyFill="1" applyBorder="1" applyAlignment="1">
      <alignment horizontal="center" vertical="center"/>
    </xf>
    <xf numFmtId="0" fontId="12" fillId="0" borderId="20" xfId="1" applyFont="1" applyBorder="1" applyAlignment="1" applyProtection="1">
      <alignment horizontal="left" vertical="center"/>
      <protection locked="0"/>
    </xf>
    <xf numFmtId="0" fontId="12" fillId="0" borderId="48" xfId="1" applyFont="1" applyFill="1" applyBorder="1" applyAlignment="1" applyProtection="1">
      <alignment horizontal="left" vertical="top" wrapText="1"/>
      <protection locked="0"/>
    </xf>
    <xf numFmtId="0" fontId="12" fillId="0" borderId="46" xfId="1" applyFont="1" applyFill="1" applyBorder="1" applyAlignment="1" applyProtection="1">
      <alignment horizontal="left" vertical="top" wrapText="1"/>
      <protection locked="0"/>
    </xf>
    <xf numFmtId="0" fontId="12" fillId="0" borderId="47" xfId="1" applyFont="1" applyFill="1" applyBorder="1" applyAlignment="1" applyProtection="1">
      <alignment horizontal="left" vertical="top" wrapText="1"/>
      <protection locked="0"/>
    </xf>
    <xf numFmtId="0" fontId="12" fillId="0" borderId="24" xfId="1" applyFont="1" applyFill="1" applyBorder="1" applyAlignment="1" applyProtection="1">
      <alignment horizontal="left" vertical="top" wrapText="1"/>
      <protection locked="0"/>
    </xf>
    <xf numFmtId="0" fontId="90" fillId="0" borderId="0" xfId="57" applyFont="1" applyAlignment="1" applyProtection="1">
      <alignment vertical="center"/>
      <protection hidden="1"/>
    </xf>
    <xf numFmtId="0" fontId="90" fillId="0" borderId="22" xfId="57" applyFont="1" applyBorder="1" applyAlignment="1" applyProtection="1">
      <alignment vertical="center"/>
      <protection hidden="1"/>
    </xf>
    <xf numFmtId="0" fontId="110" fillId="9" borderId="14" xfId="0" applyFont="1" applyFill="1" applyBorder="1" applyAlignment="1">
      <alignment horizontal="center" vertical="center" wrapText="1"/>
    </xf>
    <xf numFmtId="0" fontId="88" fillId="9" borderId="24" xfId="0" applyFont="1" applyFill="1" applyBorder="1" applyAlignment="1">
      <alignment horizontal="center" vertical="center" wrapText="1"/>
    </xf>
    <xf numFmtId="0" fontId="109" fillId="9" borderId="17" xfId="1" applyFont="1" applyFill="1" applyBorder="1" applyAlignment="1">
      <alignment horizontal="center" vertical="center" wrapText="1"/>
    </xf>
    <xf numFmtId="14" fontId="12" fillId="0" borderId="24" xfId="1" applyNumberFormat="1" applyFont="1" applyBorder="1" applyAlignment="1" applyProtection="1">
      <alignment vertical="center" wrapText="1"/>
      <protection locked="0"/>
    </xf>
    <xf numFmtId="0" fontId="110" fillId="0" borderId="1" xfId="0" applyFont="1" applyBorder="1" applyAlignment="1">
      <alignment horizontal="left" vertical="top" wrapText="1"/>
    </xf>
    <xf numFmtId="0" fontId="13" fillId="9" borderId="51" xfId="1" applyFont="1" applyFill="1" applyBorder="1" applyAlignment="1">
      <alignment horizontal="left" vertical="center"/>
    </xf>
    <xf numFmtId="0" fontId="88" fillId="0" borderId="14" xfId="0" applyFont="1" applyBorder="1" applyAlignment="1">
      <alignment horizontal="left" vertical="top" wrapText="1"/>
    </xf>
    <xf numFmtId="9" fontId="109" fillId="9" borderId="17" xfId="1" applyNumberFormat="1" applyFont="1" applyFill="1" applyBorder="1" applyAlignment="1" applyProtection="1">
      <alignment horizontal="center" vertical="center" wrapText="1"/>
      <protection locked="0"/>
    </xf>
    <xf numFmtId="0" fontId="0" fillId="0" borderId="47" xfId="0" applyBorder="1" applyAlignment="1">
      <alignment vertical="center" wrapText="1"/>
    </xf>
    <xf numFmtId="0" fontId="88" fillId="0" borderId="24" xfId="0" applyFont="1" applyFill="1" applyBorder="1" applyAlignment="1">
      <alignment vertical="center" wrapText="1"/>
    </xf>
    <xf numFmtId="0" fontId="88" fillId="0" borderId="47" xfId="0" applyFont="1" applyFill="1" applyBorder="1" applyAlignment="1">
      <alignment vertical="center" wrapText="1"/>
    </xf>
    <xf numFmtId="0" fontId="88" fillId="0" borderId="28" xfId="0" applyFont="1" applyFill="1" applyBorder="1" applyAlignment="1">
      <alignment vertical="center" wrapText="1"/>
    </xf>
    <xf numFmtId="0" fontId="88" fillId="0" borderId="57" xfId="0" applyFont="1" applyFill="1" applyBorder="1" applyAlignment="1">
      <alignment vertical="center" wrapText="1"/>
    </xf>
    <xf numFmtId="0" fontId="0" fillId="0" borderId="57" xfId="0" applyBorder="1" applyAlignment="1">
      <alignment vertical="center" wrapText="1"/>
    </xf>
    <xf numFmtId="0" fontId="88" fillId="0" borderId="44" xfId="0" applyFont="1" applyFill="1" applyBorder="1" applyAlignment="1">
      <alignment vertical="center" wrapText="1"/>
    </xf>
    <xf numFmtId="0" fontId="88" fillId="0" borderId="18" xfId="0" applyFont="1" applyFill="1" applyBorder="1" applyAlignment="1">
      <alignment vertical="center" wrapText="1"/>
    </xf>
    <xf numFmtId="0" fontId="0" fillId="0" borderId="18" xfId="0" applyBorder="1" applyAlignment="1">
      <alignment vertical="center" wrapText="1"/>
    </xf>
    <xf numFmtId="0" fontId="185" fillId="0" borderId="44" xfId="0" applyFont="1" applyFill="1" applyBorder="1" applyAlignment="1">
      <alignment vertical="center" wrapText="1"/>
    </xf>
    <xf numFmtId="0" fontId="110" fillId="0" borderId="17" xfId="0" applyFont="1" applyBorder="1" applyAlignment="1">
      <alignment horizontal="center" vertical="center"/>
    </xf>
    <xf numFmtId="169" fontId="110" fillId="0" borderId="80" xfId="0" applyNumberFormat="1" applyFont="1" applyBorder="1" applyAlignment="1">
      <alignment horizontal="center" vertical="center"/>
    </xf>
    <xf numFmtId="0" fontId="120" fillId="9" borderId="26" xfId="0" applyFont="1" applyFill="1" applyBorder="1" applyAlignment="1">
      <alignment horizontal="left" vertical="center" wrapText="1"/>
    </xf>
    <xf numFmtId="0" fontId="110" fillId="0" borderId="17" xfId="0" applyFont="1" applyBorder="1" applyAlignment="1">
      <alignment horizontal="center" vertical="center" wrapText="1"/>
    </xf>
    <xf numFmtId="0" fontId="127" fillId="32" borderId="11" xfId="0" applyFont="1" applyFill="1" applyBorder="1" applyAlignment="1">
      <alignment horizontal="center" vertical="center" wrapText="1"/>
    </xf>
    <xf numFmtId="0" fontId="127" fillId="32" borderId="19" xfId="0" applyFont="1" applyFill="1" applyBorder="1" applyAlignment="1">
      <alignment horizontal="center" vertical="center"/>
    </xf>
    <xf numFmtId="0" fontId="127" fillId="32" borderId="40" xfId="0" applyFont="1" applyFill="1" applyBorder="1" applyAlignment="1">
      <alignment horizontal="center" vertical="center"/>
    </xf>
    <xf numFmtId="0" fontId="127" fillId="32" borderId="6" xfId="0" applyFont="1" applyFill="1" applyBorder="1" applyAlignment="1">
      <alignment horizontal="center" vertical="center"/>
    </xf>
    <xf numFmtId="0" fontId="127" fillId="32" borderId="0" xfId="0" applyFont="1" applyFill="1" applyBorder="1" applyAlignment="1">
      <alignment horizontal="center" vertical="center"/>
    </xf>
    <xf numFmtId="0" fontId="127" fillId="32" borderId="20" xfId="0" applyFont="1" applyFill="1" applyBorder="1" applyAlignment="1">
      <alignment horizontal="center" vertical="center"/>
    </xf>
    <xf numFmtId="0" fontId="172" fillId="55" borderId="1" xfId="0" applyFont="1" applyFill="1" applyBorder="1" applyAlignment="1">
      <alignment horizontal="center" vertical="center"/>
    </xf>
    <xf numFmtId="0" fontId="172" fillId="55" borderId="15" xfId="0" applyFont="1" applyFill="1" applyBorder="1" applyAlignment="1">
      <alignment horizontal="center" vertical="center"/>
    </xf>
    <xf numFmtId="0" fontId="172" fillId="55" borderId="7" xfId="0" applyFont="1" applyFill="1" applyBorder="1" applyAlignment="1">
      <alignment horizontal="center" vertical="center"/>
    </xf>
    <xf numFmtId="0" fontId="128" fillId="32" borderId="11" xfId="0" applyFont="1" applyFill="1" applyBorder="1" applyAlignment="1">
      <alignment horizontal="left" vertical="top" wrapText="1"/>
    </xf>
    <xf numFmtId="0" fontId="128" fillId="32" borderId="19" xfId="0" applyFont="1" applyFill="1" applyBorder="1" applyAlignment="1">
      <alignment horizontal="left" vertical="top" wrapText="1"/>
    </xf>
    <xf numFmtId="0" fontId="128" fillId="32" borderId="40" xfId="0" applyFont="1" applyFill="1" applyBorder="1" applyAlignment="1">
      <alignment horizontal="left" vertical="top" wrapText="1"/>
    </xf>
    <xf numFmtId="0" fontId="128" fillId="32" borderId="6" xfId="0" applyFont="1" applyFill="1" applyBorder="1" applyAlignment="1">
      <alignment horizontal="left" vertical="top" wrapText="1"/>
    </xf>
    <xf numFmtId="0" fontId="128" fillId="32" borderId="0" xfId="0" applyFont="1" applyFill="1" applyBorder="1" applyAlignment="1">
      <alignment horizontal="left" vertical="top" wrapText="1"/>
    </xf>
    <xf numFmtId="0" fontId="128" fillId="32" borderId="20" xfId="0" applyFont="1" applyFill="1" applyBorder="1" applyAlignment="1">
      <alignment horizontal="left" vertical="top" wrapText="1"/>
    </xf>
    <xf numFmtId="0" fontId="128" fillId="32" borderId="21" xfId="0" applyFont="1" applyFill="1" applyBorder="1" applyAlignment="1">
      <alignment horizontal="left" vertical="top" wrapText="1"/>
    </xf>
    <xf numFmtId="0" fontId="128" fillId="32" borderId="22" xfId="0" applyFont="1" applyFill="1" applyBorder="1" applyAlignment="1">
      <alignment horizontal="left" vertical="top" wrapText="1"/>
    </xf>
    <xf numFmtId="0" fontId="128" fillId="32" borderId="23" xfId="0" applyFont="1" applyFill="1" applyBorder="1" applyAlignment="1">
      <alignment horizontal="left" vertical="top" wrapText="1"/>
    </xf>
    <xf numFmtId="183" fontId="110" fillId="0" borderId="11" xfId="0" applyNumberFormat="1" applyFont="1" applyBorder="1" applyAlignment="1">
      <alignment horizontal="left" vertical="top" wrapText="1"/>
    </xf>
    <xf numFmtId="183" fontId="110" fillId="0" borderId="19" xfId="0" applyNumberFormat="1" applyFont="1" applyBorder="1" applyAlignment="1">
      <alignment horizontal="left" vertical="top" wrapText="1"/>
    </xf>
    <xf numFmtId="183" fontId="110" fillId="0" borderId="40" xfId="0" applyNumberFormat="1" applyFont="1" applyBorder="1" applyAlignment="1">
      <alignment horizontal="left" vertical="top" wrapText="1"/>
    </xf>
    <xf numFmtId="183" fontId="110" fillId="0" borderId="6" xfId="0" applyNumberFormat="1" applyFont="1" applyBorder="1" applyAlignment="1">
      <alignment horizontal="left" vertical="top" wrapText="1"/>
    </xf>
    <xf numFmtId="183" fontId="110" fillId="0" borderId="0" xfId="0" applyNumberFormat="1" applyFont="1" applyBorder="1" applyAlignment="1">
      <alignment horizontal="left" vertical="top" wrapText="1"/>
    </xf>
    <xf numFmtId="183" fontId="110" fillId="0" borderId="20" xfId="0" applyNumberFormat="1" applyFont="1" applyBorder="1" applyAlignment="1">
      <alignment horizontal="left" vertical="top" wrapText="1"/>
    </xf>
    <xf numFmtId="183" fontId="110" fillId="0" borderId="37" xfId="0" applyNumberFormat="1" applyFont="1" applyBorder="1" applyAlignment="1">
      <alignment horizontal="left" vertical="top" wrapText="1"/>
    </xf>
    <xf numFmtId="183" fontId="110" fillId="0" borderId="57" xfId="0" applyNumberFormat="1" applyFont="1" applyBorder="1" applyAlignment="1">
      <alignment horizontal="left" vertical="top" wrapText="1"/>
    </xf>
    <xf numFmtId="183" fontId="110" fillId="0" borderId="59" xfId="0" applyNumberFormat="1" applyFont="1" applyBorder="1" applyAlignment="1">
      <alignment horizontal="left" vertical="top" wrapText="1"/>
    </xf>
    <xf numFmtId="0" fontId="13" fillId="55" borderId="1" xfId="0" applyFont="1" applyFill="1" applyBorder="1" applyAlignment="1">
      <alignment horizontal="center" vertical="center" wrapText="1"/>
    </xf>
    <xf numFmtId="0" fontId="13" fillId="55" borderId="15" xfId="0" applyFont="1" applyFill="1" applyBorder="1" applyAlignment="1">
      <alignment horizontal="center" vertical="center" wrapText="1"/>
    </xf>
    <xf numFmtId="0" fontId="13" fillId="55" borderId="7" xfId="0" applyFont="1" applyFill="1" applyBorder="1" applyAlignment="1">
      <alignment horizontal="center" vertical="center" wrapText="1"/>
    </xf>
    <xf numFmtId="0" fontId="97" fillId="24" borderId="11" xfId="0" applyFont="1" applyFill="1" applyBorder="1" applyAlignment="1">
      <alignment horizontal="left" vertical="top" wrapText="1"/>
    </xf>
    <xf numFmtId="0" fontId="97" fillId="24" borderId="19" xfId="0" applyFont="1" applyFill="1" applyBorder="1" applyAlignment="1">
      <alignment horizontal="left" vertical="top" wrapText="1"/>
    </xf>
    <xf numFmtId="0" fontId="97" fillId="24" borderId="40" xfId="0" applyFont="1" applyFill="1" applyBorder="1" applyAlignment="1">
      <alignment horizontal="left" vertical="top" wrapText="1"/>
    </xf>
    <xf numFmtId="0" fontId="97" fillId="24" borderId="6" xfId="0" applyFont="1" applyFill="1" applyBorder="1" applyAlignment="1">
      <alignment horizontal="left" vertical="top" wrapText="1"/>
    </xf>
    <xf numFmtId="0" fontId="97" fillId="24" borderId="0" xfId="0" applyFont="1" applyFill="1" applyBorder="1" applyAlignment="1">
      <alignment horizontal="left" vertical="top" wrapText="1"/>
    </xf>
    <xf numFmtId="0" fontId="97" fillId="24" borderId="20" xfId="0" applyFont="1" applyFill="1" applyBorder="1" applyAlignment="1">
      <alignment horizontal="left" vertical="top" wrapText="1"/>
    </xf>
    <xf numFmtId="0" fontId="97" fillId="24" borderId="21" xfId="0" applyFont="1" applyFill="1" applyBorder="1" applyAlignment="1">
      <alignment horizontal="left" vertical="top" wrapText="1"/>
    </xf>
    <xf numFmtId="0" fontId="97" fillId="24" borderId="22" xfId="0" applyFont="1" applyFill="1" applyBorder="1" applyAlignment="1">
      <alignment horizontal="left" vertical="top" wrapText="1"/>
    </xf>
    <xf numFmtId="0" fontId="97" fillId="24" borderId="23" xfId="0" applyFont="1" applyFill="1" applyBorder="1" applyAlignment="1">
      <alignment horizontal="left" vertical="top" wrapText="1"/>
    </xf>
    <xf numFmtId="0" fontId="171" fillId="55" borderId="11" xfId="57" applyFont="1" applyFill="1" applyBorder="1" applyAlignment="1" applyProtection="1">
      <alignment horizontal="center" vertical="center"/>
      <protection hidden="1"/>
    </xf>
    <xf numFmtId="0" fontId="171" fillId="55" borderId="19" xfId="57" applyFont="1" applyFill="1" applyBorder="1" applyAlignment="1" applyProtection="1">
      <alignment horizontal="center" vertical="center"/>
      <protection hidden="1"/>
    </xf>
    <xf numFmtId="0" fontId="171" fillId="55" borderId="40" xfId="57" applyFont="1" applyFill="1" applyBorder="1" applyAlignment="1" applyProtection="1">
      <alignment horizontal="center" vertical="center"/>
      <protection hidden="1"/>
    </xf>
    <xf numFmtId="0" fontId="171" fillId="55" borderId="21" xfId="57" applyFont="1" applyFill="1" applyBorder="1" applyAlignment="1" applyProtection="1">
      <alignment horizontal="center" vertical="center"/>
      <protection hidden="1"/>
    </xf>
    <xf numFmtId="0" fontId="171" fillId="55" borderId="22" xfId="57" applyFont="1" applyFill="1" applyBorder="1" applyAlignment="1" applyProtection="1">
      <alignment horizontal="center" vertical="center"/>
      <protection hidden="1"/>
    </xf>
    <xf numFmtId="0" fontId="171" fillId="55" borderId="23" xfId="57" applyFont="1" applyFill="1" applyBorder="1" applyAlignment="1" applyProtection="1">
      <alignment horizontal="center" vertical="center"/>
      <protection hidden="1"/>
    </xf>
    <xf numFmtId="0" fontId="90" fillId="21" borderId="21" xfId="1" applyFont="1" applyFill="1" applyBorder="1" applyAlignment="1">
      <alignment horizontal="center" vertical="center" wrapText="1"/>
    </xf>
    <xf numFmtId="0" fontId="90" fillId="21" borderId="23" xfId="1" applyFont="1" applyFill="1" applyBorder="1" applyAlignment="1">
      <alignment horizontal="center" vertical="center"/>
    </xf>
    <xf numFmtId="0" fontId="9" fillId="36" borderId="1" xfId="1" applyFont="1" applyFill="1" applyBorder="1" applyAlignment="1">
      <alignment horizontal="center" vertical="top"/>
    </xf>
    <xf numFmtId="0" fontId="9" fillId="36" borderId="7" xfId="1" applyFont="1" applyFill="1" applyBorder="1" applyAlignment="1">
      <alignment horizontal="center" vertical="top"/>
    </xf>
    <xf numFmtId="0" fontId="95" fillId="0" borderId="0" xfId="0" applyFont="1" applyAlignment="1">
      <alignment horizontal="left" vertical="top" wrapText="1"/>
    </xf>
    <xf numFmtId="0" fontId="112" fillId="41" borderId="120" xfId="0" applyFont="1" applyFill="1" applyBorder="1" applyAlignment="1">
      <alignment horizontal="center" vertical="center" wrapText="1"/>
    </xf>
    <xf numFmtId="0" fontId="112" fillId="41" borderId="121" xfId="0" applyFont="1" applyFill="1" applyBorder="1" applyAlignment="1">
      <alignment horizontal="center" vertical="center" wrapText="1"/>
    </xf>
    <xf numFmtId="0" fontId="112" fillId="41" borderId="124" xfId="0" applyFont="1" applyFill="1" applyBorder="1" applyAlignment="1">
      <alignment horizontal="center" vertical="center" wrapText="1"/>
    </xf>
    <xf numFmtId="0" fontId="110" fillId="4" borderId="104" xfId="0" applyFont="1" applyFill="1" applyBorder="1" applyAlignment="1">
      <alignment horizontal="left" vertical="top" wrapText="1" indent="1"/>
    </xf>
    <xf numFmtId="0" fontId="110" fillId="4" borderId="105" xfId="0" applyFont="1" applyFill="1" applyBorder="1" applyAlignment="1">
      <alignment horizontal="left" vertical="top" wrapText="1" indent="1"/>
    </xf>
    <xf numFmtId="0" fontId="110" fillId="4" borderId="106" xfId="0" applyFont="1" applyFill="1" applyBorder="1" applyAlignment="1">
      <alignment horizontal="left" vertical="top" wrapText="1" indent="1"/>
    </xf>
    <xf numFmtId="0" fontId="110" fillId="4" borderId="108" xfId="0" applyFont="1" applyFill="1" applyBorder="1" applyAlignment="1">
      <alignment horizontal="left" vertical="top" wrapText="1" indent="1"/>
    </xf>
    <xf numFmtId="0" fontId="110" fillId="4" borderId="0" xfId="0" applyFont="1" applyFill="1" applyBorder="1" applyAlignment="1">
      <alignment horizontal="left" vertical="top" wrapText="1" indent="1"/>
    </xf>
    <xf numFmtId="0" fontId="110" fillId="4" borderId="112" xfId="0" applyFont="1" applyFill="1" applyBorder="1" applyAlignment="1">
      <alignment horizontal="left" vertical="top" wrapText="1" indent="1"/>
    </xf>
    <xf numFmtId="0" fontId="110" fillId="4" borderId="114" xfId="0" applyFont="1" applyFill="1" applyBorder="1" applyAlignment="1">
      <alignment horizontal="left" vertical="top" wrapText="1" indent="1"/>
    </xf>
    <xf numFmtId="0" fontId="110" fillId="4" borderId="115" xfId="0" applyFont="1" applyFill="1" applyBorder="1" applyAlignment="1">
      <alignment horizontal="left" vertical="top" wrapText="1" indent="1"/>
    </xf>
    <xf numFmtId="0" fontId="110" fillId="4" borderId="116" xfId="0" applyFont="1" applyFill="1" applyBorder="1" applyAlignment="1">
      <alignment horizontal="left" vertical="top" wrapText="1" indent="1"/>
    </xf>
    <xf numFmtId="0" fontId="91" fillId="42" borderId="118" xfId="0" applyFont="1" applyFill="1" applyBorder="1" applyAlignment="1">
      <alignment horizontal="left" vertical="center" wrapText="1"/>
    </xf>
    <xf numFmtId="0" fontId="112" fillId="37" borderId="103" xfId="0" applyFont="1" applyFill="1" applyBorder="1" applyAlignment="1">
      <alignment horizontal="center" vertical="center" wrapText="1"/>
    </xf>
    <xf numFmtId="0" fontId="112" fillId="37" borderId="107" xfId="0" applyFont="1" applyFill="1" applyBorder="1" applyAlignment="1">
      <alignment horizontal="center" vertical="center" wrapText="1"/>
    </xf>
    <xf numFmtId="0" fontId="112" fillId="37" borderId="113" xfId="0" applyFont="1" applyFill="1" applyBorder="1" applyAlignment="1">
      <alignment horizontal="center" vertical="center" wrapText="1"/>
    </xf>
    <xf numFmtId="0" fontId="110" fillId="4" borderId="109" xfId="0" applyFont="1" applyFill="1" applyBorder="1" applyAlignment="1">
      <alignment horizontal="left" vertical="top" wrapText="1" indent="1"/>
    </xf>
    <xf numFmtId="0" fontId="110" fillId="4" borderId="110" xfId="0" applyFont="1" applyFill="1" applyBorder="1" applyAlignment="1">
      <alignment horizontal="left" vertical="top" wrapText="1" indent="1"/>
    </xf>
    <xf numFmtId="0" fontId="110" fillId="4" borderId="111" xfId="0" applyFont="1" applyFill="1" applyBorder="1" applyAlignment="1">
      <alignment horizontal="left" vertical="top" wrapText="1" indent="1"/>
    </xf>
    <xf numFmtId="0" fontId="112" fillId="39" borderId="103" xfId="0" applyFont="1" applyFill="1" applyBorder="1" applyAlignment="1">
      <alignment horizontal="center" vertical="center" wrapText="1"/>
    </xf>
    <xf numFmtId="0" fontId="112" fillId="39" borderId="107" xfId="0" applyFont="1" applyFill="1" applyBorder="1" applyAlignment="1">
      <alignment horizontal="center" vertical="center" wrapText="1"/>
    </xf>
    <xf numFmtId="0" fontId="110" fillId="4" borderId="117" xfId="0" applyFont="1" applyFill="1" applyBorder="1" applyAlignment="1">
      <alignment horizontal="left" vertical="top" wrapText="1" indent="1"/>
    </xf>
    <xf numFmtId="0" fontId="110" fillId="4" borderId="118" xfId="0" applyFont="1" applyFill="1" applyBorder="1" applyAlignment="1">
      <alignment horizontal="left" vertical="top" wrapText="1" indent="1"/>
    </xf>
    <xf numFmtId="0" fontId="110" fillId="4" borderId="119" xfId="0" applyFont="1" applyFill="1" applyBorder="1" applyAlignment="1">
      <alignment horizontal="left" vertical="top" wrapText="1" indent="1"/>
    </xf>
    <xf numFmtId="183" fontId="164" fillId="0" borderId="81" xfId="0" applyNumberFormat="1" applyFont="1" applyFill="1" applyBorder="1" applyAlignment="1" applyProtection="1">
      <alignment horizontal="left" vertical="top"/>
      <protection locked="0"/>
    </xf>
    <xf numFmtId="183" fontId="133" fillId="0" borderId="27" xfId="0" applyNumberFormat="1" applyFont="1" applyFill="1" applyBorder="1" applyAlignment="1">
      <alignment horizontal="left" vertical="top"/>
    </xf>
    <xf numFmtId="183" fontId="160" fillId="0" borderId="81" xfId="0" applyNumberFormat="1" applyFont="1" applyFill="1" applyBorder="1" applyAlignment="1" applyProtection="1">
      <alignment horizontal="left" vertical="top" wrapText="1"/>
      <protection locked="0"/>
    </xf>
    <xf numFmtId="183" fontId="160" fillId="0" borderId="153" xfId="0" applyNumberFormat="1" applyFont="1" applyFill="1" applyBorder="1" applyAlignment="1" applyProtection="1">
      <alignment horizontal="left" vertical="top" wrapText="1"/>
      <protection locked="0"/>
    </xf>
    <xf numFmtId="183" fontId="160" fillId="0" borderId="32" xfId="0" applyNumberFormat="1" applyFont="1" applyFill="1" applyBorder="1" applyAlignment="1" applyProtection="1">
      <alignment horizontal="left" vertical="top" wrapText="1"/>
      <protection locked="0"/>
    </xf>
    <xf numFmtId="183" fontId="160" fillId="0" borderId="27" xfId="0" applyNumberFormat="1" applyFont="1" applyFill="1" applyBorder="1" applyAlignment="1" applyProtection="1">
      <alignment horizontal="left" vertical="top" wrapText="1"/>
      <protection locked="0"/>
    </xf>
    <xf numFmtId="183" fontId="160" fillId="0" borderId="149" xfId="0" applyNumberFormat="1" applyFont="1" applyFill="1" applyBorder="1" applyAlignment="1" applyProtection="1">
      <alignment horizontal="left" wrapText="1"/>
      <protection locked="0"/>
    </xf>
    <xf numFmtId="183" fontId="133" fillId="0" borderId="153" xfId="0" applyNumberFormat="1" applyFont="1" applyFill="1" applyBorder="1" applyAlignment="1">
      <alignment horizontal="left" vertical="top" wrapText="1"/>
    </xf>
    <xf numFmtId="183" fontId="160" fillId="0" borderId="147" xfId="0" applyNumberFormat="1" applyFont="1" applyFill="1" applyBorder="1" applyAlignment="1" applyProtection="1">
      <alignment horizontal="left" wrapText="1"/>
      <protection locked="0"/>
    </xf>
    <xf numFmtId="183" fontId="1" fillId="46" borderId="127" xfId="0" applyNumberFormat="1" applyFont="1" applyFill="1" applyBorder="1" applyAlignment="1" applyProtection="1">
      <alignment horizontal="center" vertical="center"/>
    </xf>
    <xf numFmtId="183" fontId="1" fillId="46" borderId="128" xfId="0" applyNumberFormat="1" applyFont="1" applyFill="1" applyBorder="1" applyAlignment="1" applyProtection="1">
      <alignment horizontal="center" vertical="center"/>
    </xf>
    <xf numFmtId="183" fontId="1" fillId="46" borderId="129" xfId="0" applyNumberFormat="1" applyFont="1" applyFill="1" applyBorder="1" applyAlignment="1" applyProtection="1">
      <alignment horizontal="center" vertical="center"/>
    </xf>
    <xf numFmtId="183" fontId="47" fillId="0" borderId="131" xfId="0" applyNumberFormat="1" applyFont="1" applyFill="1" applyBorder="1" applyAlignment="1" applyProtection="1">
      <alignment horizontal="right" vertical="center"/>
      <protection locked="0"/>
    </xf>
    <xf numFmtId="183" fontId="133" fillId="0" borderId="131" xfId="0" applyNumberFormat="1" applyFont="1" applyFill="1" applyBorder="1" applyAlignment="1">
      <alignment horizontal="right" vertical="center"/>
    </xf>
    <xf numFmtId="183" fontId="160" fillId="0" borderId="155" xfId="0" applyNumberFormat="1" applyFont="1" applyFill="1" applyBorder="1" applyAlignment="1" applyProtection="1">
      <alignment horizontal="left"/>
    </xf>
    <xf numFmtId="183" fontId="160" fillId="0" borderId="156" xfId="0" applyNumberFormat="1" applyFont="1" applyFill="1" applyBorder="1" applyAlignment="1" applyProtection="1">
      <alignment horizontal="left"/>
    </xf>
    <xf numFmtId="183" fontId="161" fillId="0" borderId="27" xfId="0" applyNumberFormat="1" applyFont="1" applyFill="1" applyBorder="1" applyAlignment="1">
      <alignment horizontal="left" vertical="top"/>
    </xf>
    <xf numFmtId="183" fontId="133" fillId="0" borderId="32" xfId="0" applyNumberFormat="1" applyFont="1" applyFill="1" applyBorder="1" applyAlignment="1">
      <alignment horizontal="left" vertical="top"/>
    </xf>
    <xf numFmtId="183" fontId="133" fillId="0" borderId="32" xfId="0" applyNumberFormat="1" applyFont="1" applyFill="1" applyBorder="1" applyAlignment="1">
      <alignment horizontal="left" vertical="top" wrapText="1"/>
    </xf>
    <xf numFmtId="183" fontId="133" fillId="0" borderId="27" xfId="0" applyNumberFormat="1" applyFont="1" applyFill="1" applyBorder="1" applyAlignment="1">
      <alignment horizontal="left" vertical="top" wrapText="1"/>
    </xf>
    <xf numFmtId="183" fontId="166" fillId="0" borderId="32" xfId="0" applyNumberFormat="1" applyFont="1" applyFill="1" applyBorder="1" applyAlignment="1" applyProtection="1">
      <alignment horizontal="left" vertical="top" wrapText="1"/>
      <protection locked="0"/>
    </xf>
    <xf numFmtId="183" fontId="166" fillId="0" borderId="27" xfId="0" applyNumberFormat="1" applyFont="1" applyFill="1" applyBorder="1" applyAlignment="1" applyProtection="1">
      <alignment horizontal="left" vertical="top" wrapText="1"/>
      <protection locked="0"/>
    </xf>
    <xf numFmtId="183" fontId="161" fillId="0" borderId="81" xfId="0" applyNumberFormat="1" applyFont="1" applyFill="1" applyBorder="1" applyAlignment="1" applyProtection="1">
      <alignment horizontal="left" vertical="top"/>
    </xf>
    <xf numFmtId="183" fontId="161" fillId="0" borderId="32" xfId="0" applyNumberFormat="1" applyFont="1" applyFill="1" applyBorder="1" applyAlignment="1" applyProtection="1">
      <alignment horizontal="left" vertical="top"/>
    </xf>
    <xf numFmtId="183" fontId="161" fillId="0" borderId="27" xfId="0" applyNumberFormat="1" applyFont="1" applyFill="1" applyBorder="1" applyAlignment="1" applyProtection="1">
      <alignment horizontal="left" vertical="top"/>
    </xf>
    <xf numFmtId="183" fontId="133" fillId="0" borderId="0" xfId="0" applyNumberFormat="1" applyFont="1" applyFill="1" applyBorder="1"/>
    <xf numFmtId="183" fontId="168" fillId="0" borderId="32" xfId="0" applyNumberFormat="1" applyFont="1" applyFill="1" applyBorder="1" applyAlignment="1">
      <alignment horizontal="left" vertical="top" wrapText="1"/>
    </xf>
    <xf numFmtId="183" fontId="133" fillId="0" borderId="0" xfId="0" applyNumberFormat="1" applyFont="1" applyFill="1" applyBorder="1" applyAlignment="1">
      <alignment horizontal="center"/>
    </xf>
    <xf numFmtId="183" fontId="135" fillId="49" borderId="151" xfId="0" applyNumberFormat="1" applyFont="1" applyFill="1" applyBorder="1" applyAlignment="1" applyProtection="1">
      <alignment horizontal="center" vertical="center"/>
    </xf>
    <xf numFmtId="183" fontId="135" fillId="49" borderId="152" xfId="0" applyNumberFormat="1" applyFont="1" applyFill="1" applyBorder="1" applyAlignment="1" applyProtection="1">
      <alignment horizontal="center" vertical="center"/>
    </xf>
    <xf numFmtId="183" fontId="155" fillId="0" borderId="0" xfId="85" applyFont="1" applyFill="1" applyBorder="1" applyAlignment="1">
      <alignment horizontal="center"/>
    </xf>
    <xf numFmtId="183" fontId="163" fillId="0" borderId="0" xfId="0" applyNumberFormat="1" applyFont="1" applyFill="1" applyBorder="1" applyAlignment="1">
      <alignment horizontal="center"/>
    </xf>
    <xf numFmtId="183" fontId="143" fillId="0" borderId="0" xfId="0" applyNumberFormat="1" applyFont="1" applyFill="1" applyBorder="1" applyAlignment="1">
      <alignment horizontal="center"/>
    </xf>
    <xf numFmtId="183" fontId="166" fillId="0" borderId="32" xfId="0" applyNumberFormat="1" applyFont="1" applyFill="1" applyBorder="1" applyAlignment="1">
      <alignment horizontal="left" vertical="top" wrapText="1"/>
    </xf>
    <xf numFmtId="183" fontId="166" fillId="0" borderId="27" xfId="0" applyNumberFormat="1" applyFont="1" applyFill="1" applyBorder="1" applyAlignment="1">
      <alignment horizontal="left" vertical="top" wrapText="1"/>
    </xf>
    <xf numFmtId="183" fontId="133" fillId="0" borderId="0" xfId="0" applyNumberFormat="1" applyFont="1" applyFill="1" applyBorder="1" applyAlignment="1">
      <alignment horizontal="left"/>
    </xf>
    <xf numFmtId="183" fontId="133" fillId="0" borderId="0" xfId="0" applyNumberFormat="1" applyFont="1" applyFill="1" applyBorder="1" applyAlignment="1">
      <alignment horizontal="left" wrapText="1"/>
    </xf>
    <xf numFmtId="183" fontId="143" fillId="0" borderId="0" xfId="0" applyNumberFormat="1" applyFont="1" applyFill="1" applyBorder="1" applyAlignment="1">
      <alignment horizontal="left" vertical="center"/>
    </xf>
    <xf numFmtId="183" fontId="155" fillId="0" borderId="0" xfId="85" applyFont="1" applyFill="1" applyBorder="1" applyAlignment="1">
      <alignment horizontal="left" vertical="top" wrapText="1"/>
    </xf>
    <xf numFmtId="183" fontId="155" fillId="0" borderId="0" xfId="85" applyFont="1" applyFill="1" applyBorder="1" applyAlignment="1">
      <alignment horizontal="left" vertical="top"/>
    </xf>
    <xf numFmtId="0" fontId="160" fillId="0" borderId="81" xfId="0" applyNumberFormat="1" applyFont="1" applyFill="1" applyBorder="1" applyAlignment="1">
      <alignment horizontal="left" vertical="top" wrapText="1"/>
    </xf>
    <xf numFmtId="183" fontId="155" fillId="0" borderId="0" xfId="0" applyNumberFormat="1" applyFont="1" applyFill="1" applyBorder="1" applyAlignment="1">
      <alignment horizontal="left" vertical="top" wrapText="1"/>
    </xf>
    <xf numFmtId="183" fontId="163" fillId="0" borderId="0" xfId="0" applyNumberFormat="1" applyFont="1" applyFill="1" applyBorder="1" applyAlignment="1">
      <alignment horizontal="left" vertical="top"/>
    </xf>
    <xf numFmtId="183" fontId="147" fillId="0" borderId="137" xfId="0" applyNumberFormat="1" applyFont="1" applyFill="1" applyBorder="1" applyAlignment="1" applyProtection="1">
      <alignment horizontal="center" vertical="top" wrapText="1"/>
      <protection locked="0"/>
    </xf>
    <xf numFmtId="183" fontId="148" fillId="0" borderId="0" xfId="0" applyNumberFormat="1" applyFont="1" applyFill="1" applyBorder="1" applyAlignment="1">
      <alignment horizontal="left" vertical="center" wrapText="1"/>
    </xf>
    <xf numFmtId="183" fontId="1" fillId="46" borderId="125" xfId="0" applyNumberFormat="1" applyFont="1" applyFill="1" applyBorder="1" applyAlignment="1" applyProtection="1">
      <alignment horizontal="center" vertical="center" wrapText="1"/>
    </xf>
    <xf numFmtId="183" fontId="1" fillId="46" borderId="131" xfId="0" applyNumberFormat="1" applyFont="1" applyFill="1" applyBorder="1" applyAlignment="1" applyProtection="1">
      <alignment horizontal="center" vertical="center" wrapText="1"/>
    </xf>
    <xf numFmtId="183" fontId="1" fillId="46" borderId="132" xfId="0" applyNumberFormat="1" applyFont="1" applyFill="1" applyBorder="1" applyAlignment="1" applyProtection="1">
      <alignment horizontal="center" vertical="center" wrapText="1"/>
    </xf>
    <xf numFmtId="183" fontId="1" fillId="46" borderId="130" xfId="0" applyNumberFormat="1" applyFont="1" applyFill="1" applyBorder="1" applyAlignment="1" applyProtection="1">
      <alignment horizontal="center" vertical="center" wrapText="1"/>
    </xf>
    <xf numFmtId="183" fontId="1" fillId="46" borderId="137" xfId="0" applyNumberFormat="1" applyFont="1" applyFill="1" applyBorder="1" applyAlignment="1" applyProtection="1">
      <alignment horizontal="center" vertical="center" wrapText="1"/>
    </xf>
    <xf numFmtId="183" fontId="1" fillId="46" borderId="138" xfId="0" applyNumberFormat="1" applyFont="1" applyFill="1" applyBorder="1" applyAlignment="1" applyProtection="1">
      <alignment horizontal="center" vertical="center" wrapText="1"/>
    </xf>
    <xf numFmtId="183" fontId="136" fillId="0" borderId="0" xfId="0" applyNumberFormat="1" applyFont="1" applyFill="1" applyBorder="1" applyAlignment="1">
      <alignment horizontal="left" vertical="center"/>
    </xf>
    <xf numFmtId="183" fontId="147" fillId="0" borderId="0" xfId="0" applyNumberFormat="1" applyFont="1" applyFill="1" applyBorder="1" applyAlignment="1" applyProtection="1">
      <alignment horizontal="center" wrapText="1"/>
      <protection locked="0"/>
    </xf>
    <xf numFmtId="183" fontId="143" fillId="0" borderId="0" xfId="0" applyNumberFormat="1" applyFont="1" applyFill="1" applyBorder="1" applyAlignment="1">
      <alignment horizontal="left" vertical="center" wrapText="1"/>
    </xf>
    <xf numFmtId="183" fontId="155" fillId="0" borderId="0" xfId="0" applyNumberFormat="1" applyFont="1" applyFill="1" applyBorder="1" applyAlignment="1">
      <alignment horizontal="left" vertical="top"/>
    </xf>
    <xf numFmtId="183" fontId="147" fillId="0" borderId="0" xfId="0" applyNumberFormat="1" applyFont="1" applyFill="1" applyBorder="1" applyAlignment="1" applyProtection="1">
      <alignment horizontal="center" vertical="center" wrapText="1"/>
      <protection locked="0"/>
    </xf>
    <xf numFmtId="183" fontId="140" fillId="53" borderId="127" xfId="0" applyNumberFormat="1" applyFont="1" applyFill="1" applyBorder="1" applyAlignment="1" applyProtection="1">
      <alignment horizontal="center" vertical="center"/>
    </xf>
    <xf numFmtId="183" fontId="140" fillId="53" borderId="128" xfId="0" applyNumberFormat="1" applyFont="1" applyFill="1" applyBorder="1" applyAlignment="1" applyProtection="1">
      <alignment horizontal="center" vertical="center"/>
    </xf>
    <xf numFmtId="183" fontId="140" fillId="53" borderId="129" xfId="0" applyNumberFormat="1" applyFont="1" applyFill="1" applyBorder="1" applyAlignment="1" applyProtection="1">
      <alignment horizontal="center" vertical="center"/>
    </xf>
    <xf numFmtId="183" fontId="147" fillId="0" borderId="0" xfId="0" applyNumberFormat="1" applyFont="1" applyFill="1" applyBorder="1" applyAlignment="1" applyProtection="1">
      <alignment horizontal="center" vertical="center"/>
    </xf>
    <xf numFmtId="183" fontId="147" fillId="0" borderId="0" xfId="0" applyNumberFormat="1" applyFont="1" applyFill="1" applyBorder="1" applyAlignment="1" applyProtection="1">
      <alignment horizontal="center" wrapText="1"/>
    </xf>
    <xf numFmtId="183" fontId="133" fillId="45" borderId="0" xfId="0" applyNumberFormat="1" applyFont="1" applyFill="1" applyBorder="1" applyAlignment="1" applyProtection="1">
      <alignment vertical="center"/>
    </xf>
    <xf numFmtId="183" fontId="157" fillId="0" borderId="81" xfId="0" applyNumberFormat="1" applyFont="1" applyFill="1" applyBorder="1" applyAlignment="1" applyProtection="1">
      <alignment horizontal="center" wrapText="1"/>
    </xf>
    <xf numFmtId="183" fontId="133" fillId="0" borderId="38" xfId="0" applyNumberFormat="1" applyFont="1" applyFill="1" applyBorder="1" applyAlignment="1">
      <alignment horizontal="center" wrapText="1"/>
    </xf>
    <xf numFmtId="183" fontId="149" fillId="43" borderId="33" xfId="0" applyNumberFormat="1" applyFont="1" applyFill="1" applyBorder="1" applyAlignment="1" applyProtection="1">
      <alignment horizontal="left" vertical="top"/>
    </xf>
    <xf numFmtId="183" fontId="149" fillId="43" borderId="54" xfId="0" applyNumberFormat="1" applyFont="1" applyFill="1" applyBorder="1" applyAlignment="1" applyProtection="1">
      <alignment horizontal="left" vertical="top"/>
    </xf>
    <xf numFmtId="183" fontId="149" fillId="43" borderId="55" xfId="0" applyNumberFormat="1" applyFont="1" applyFill="1" applyBorder="1" applyAlignment="1" applyProtection="1">
      <alignment horizontal="left" vertical="top"/>
    </xf>
    <xf numFmtId="183" fontId="149" fillId="43" borderId="28" xfId="0" applyNumberFormat="1" applyFont="1" applyFill="1" applyBorder="1" applyAlignment="1" applyProtection="1">
      <alignment horizontal="left" vertical="top"/>
    </xf>
    <xf numFmtId="183" fontId="149" fillId="43" borderId="57" xfId="0" applyNumberFormat="1" applyFont="1" applyFill="1" applyBorder="1" applyAlignment="1" applyProtection="1">
      <alignment horizontal="left" vertical="top"/>
    </xf>
    <xf numFmtId="183" fontId="149" fillId="43" borderId="58" xfId="0" applyNumberFormat="1" applyFont="1" applyFill="1" applyBorder="1" applyAlignment="1" applyProtection="1">
      <alignment horizontal="left" vertical="top"/>
    </xf>
    <xf numFmtId="183" fontId="1" fillId="46" borderId="127" xfId="0" applyNumberFormat="1" applyFont="1" applyFill="1" applyBorder="1" applyAlignment="1" applyProtection="1">
      <alignment horizontal="right" vertical="center"/>
    </xf>
    <xf numFmtId="183" fontId="1" fillId="46" borderId="128" xfId="0" applyNumberFormat="1" applyFont="1" applyFill="1" applyBorder="1" applyAlignment="1" applyProtection="1">
      <alignment horizontal="right" vertical="center"/>
    </xf>
    <xf numFmtId="183" fontId="150" fillId="0" borderId="0" xfId="0" applyNumberFormat="1" applyFont="1" applyFill="1" applyBorder="1" applyAlignment="1" applyProtection="1">
      <alignment horizontal="center"/>
    </xf>
    <xf numFmtId="183" fontId="153" fillId="0" borderId="125" xfId="0" applyNumberFormat="1" applyFont="1" applyFill="1" applyBorder="1" applyAlignment="1" applyProtection="1">
      <alignment horizontal="left" vertical="center" wrapText="1"/>
    </xf>
    <xf numFmtId="183" fontId="153" fillId="0" borderId="126" xfId="0" applyNumberFormat="1" applyFont="1" applyFill="1" applyBorder="1" applyAlignment="1" applyProtection="1">
      <alignment horizontal="left" vertical="center" wrapText="1"/>
    </xf>
    <xf numFmtId="183" fontId="153" fillId="0" borderId="144" xfId="0" applyNumberFormat="1" applyFont="1" applyFill="1" applyBorder="1" applyAlignment="1" applyProtection="1">
      <alignment horizontal="left" vertical="center" wrapText="1"/>
    </xf>
    <xf numFmtId="183" fontId="150" fillId="0" borderId="0" xfId="0" applyNumberFormat="1" applyFont="1" applyFill="1" applyBorder="1" applyAlignment="1" applyProtection="1">
      <alignment horizontal="center" vertical="top"/>
    </xf>
    <xf numFmtId="183" fontId="146" fillId="0" borderId="0" xfId="0" applyNumberFormat="1" applyFont="1" applyFill="1" applyBorder="1" applyAlignment="1">
      <alignment horizontal="center"/>
    </xf>
    <xf numFmtId="183" fontId="147" fillId="0" borderId="136" xfId="0" applyNumberFormat="1" applyFont="1" applyFill="1" applyBorder="1" applyAlignment="1" applyProtection="1">
      <alignment horizontal="left" vertical="top" wrapText="1"/>
    </xf>
    <xf numFmtId="183" fontId="147" fillId="0" borderId="136" xfId="0" applyNumberFormat="1" applyFont="1" applyFill="1" applyBorder="1" applyAlignment="1" applyProtection="1">
      <alignment horizontal="center" vertical="top"/>
    </xf>
    <xf numFmtId="183" fontId="147" fillId="0" borderId="131" xfId="0" applyNumberFormat="1" applyFont="1" applyFill="1" applyBorder="1" applyAlignment="1" applyProtection="1">
      <alignment horizontal="center" vertical="center"/>
    </xf>
    <xf numFmtId="183" fontId="147" fillId="0" borderId="132" xfId="0" applyNumberFormat="1" applyFont="1" applyFill="1" applyBorder="1" applyAlignment="1" applyProtection="1">
      <alignment horizontal="center" vertical="center"/>
    </xf>
    <xf numFmtId="183" fontId="147" fillId="0" borderId="131" xfId="0" applyNumberFormat="1" applyFont="1" applyFill="1" applyBorder="1" applyAlignment="1" applyProtection="1">
      <alignment horizontal="center" vertical="top"/>
    </xf>
    <xf numFmtId="183" fontId="146" fillId="0" borderId="0" xfId="0" applyNumberFormat="1" applyFont="1" applyFill="1" applyBorder="1"/>
    <xf numFmtId="183" fontId="135" fillId="53" borderId="47" xfId="0" applyNumberFormat="1" applyFont="1" applyFill="1" applyBorder="1" applyAlignment="1" applyProtection="1">
      <alignment horizontal="center" vertical="center"/>
    </xf>
    <xf numFmtId="183" fontId="135" fillId="53" borderId="48" xfId="0" applyNumberFormat="1" applyFont="1" applyFill="1" applyBorder="1" applyAlignment="1" applyProtection="1">
      <alignment horizontal="center" vertical="center"/>
    </xf>
    <xf numFmtId="183" fontId="135" fillId="53" borderId="24" xfId="0" applyNumberFormat="1" applyFont="1" applyFill="1" applyBorder="1" applyAlignment="1" applyProtection="1">
      <alignment horizontal="center" vertical="center"/>
    </xf>
    <xf numFmtId="183" fontId="133" fillId="45" borderId="0" xfId="0" applyNumberFormat="1" applyFont="1" applyFill="1" applyBorder="1" applyAlignment="1" applyProtection="1"/>
    <xf numFmtId="183" fontId="147" fillId="0" borderId="0" xfId="0" applyNumberFormat="1" applyFont="1" applyFill="1" applyBorder="1" applyAlignment="1" applyProtection="1">
      <alignment horizontal="left" vertical="top" wrapText="1"/>
    </xf>
    <xf numFmtId="183" fontId="147" fillId="0" borderId="0" xfId="0" applyNumberFormat="1" applyFont="1" applyFill="1" applyBorder="1" applyAlignment="1" applyProtection="1">
      <alignment horizontal="center" vertical="top" wrapText="1"/>
    </xf>
    <xf numFmtId="183" fontId="147" fillId="0" borderId="137" xfId="0" applyNumberFormat="1" applyFont="1" applyFill="1" applyBorder="1" applyAlignment="1" applyProtection="1">
      <alignment horizontal="center" vertical="center"/>
    </xf>
    <xf numFmtId="183" fontId="147" fillId="0" borderId="138" xfId="0" applyNumberFormat="1" applyFont="1" applyFill="1" applyBorder="1" applyAlignment="1" applyProtection="1">
      <alignment horizontal="center" vertical="center"/>
    </xf>
    <xf numFmtId="0" fontId="109" fillId="9" borderId="14" xfId="1" applyFont="1" applyFill="1" applyBorder="1" applyAlignment="1">
      <alignment horizontal="center" vertical="center"/>
    </xf>
    <xf numFmtId="0" fontId="88" fillId="0" borderId="24" xfId="0" applyFont="1" applyBorder="1" applyAlignment="1">
      <alignment horizontal="left" vertical="center"/>
    </xf>
    <xf numFmtId="0" fontId="88" fillId="0" borderId="47" xfId="0" applyFont="1" applyBorder="1" applyAlignment="1">
      <alignment horizontal="left" vertical="center"/>
    </xf>
    <xf numFmtId="0" fontId="88" fillId="0" borderId="49" xfId="0" applyFont="1" applyBorder="1" applyAlignment="1">
      <alignment horizontal="left" vertical="center"/>
    </xf>
    <xf numFmtId="0" fontId="125" fillId="4" borderId="25" xfId="0" applyFont="1" applyFill="1" applyBorder="1" applyAlignment="1">
      <alignment horizontal="left" vertical="center"/>
    </xf>
    <xf numFmtId="0" fontId="125" fillId="4" borderId="62" xfId="0" applyFont="1" applyFill="1" applyBorder="1" applyAlignment="1">
      <alignment horizontal="left" vertical="center"/>
    </xf>
    <xf numFmtId="0" fontId="125" fillId="4" borderId="83" xfId="0" applyFont="1" applyFill="1" applyBorder="1" applyAlignment="1">
      <alignment horizontal="left" vertical="center"/>
    </xf>
    <xf numFmtId="0" fontId="173" fillId="21" borderId="1" xfId="1" applyFont="1" applyFill="1" applyBorder="1" applyAlignment="1">
      <alignment horizontal="left" vertical="center"/>
    </xf>
    <xf numFmtId="0" fontId="173" fillId="21" borderId="15" xfId="1" applyFont="1" applyFill="1" applyBorder="1" applyAlignment="1">
      <alignment horizontal="left" vertical="center"/>
    </xf>
    <xf numFmtId="0" fontId="173" fillId="21" borderId="7" xfId="1" applyFont="1" applyFill="1" applyBorder="1" applyAlignment="1">
      <alignment horizontal="left" vertical="center"/>
    </xf>
    <xf numFmtId="0" fontId="113" fillId="9" borderId="30" xfId="0" applyFont="1" applyFill="1" applyBorder="1" applyAlignment="1">
      <alignment horizontal="center" vertical="center"/>
    </xf>
    <xf numFmtId="0" fontId="113" fillId="9" borderId="43" xfId="0" applyFont="1" applyFill="1" applyBorder="1" applyAlignment="1">
      <alignment horizontal="center" vertical="center"/>
    </xf>
    <xf numFmtId="0" fontId="113" fillId="9" borderId="44" xfId="0" applyFont="1" applyFill="1" applyBorder="1" applyAlignment="1">
      <alignment horizontal="center" vertical="center"/>
    </xf>
    <xf numFmtId="0" fontId="113" fillId="9" borderId="18" xfId="0" applyFont="1" applyFill="1" applyBorder="1" applyAlignment="1">
      <alignment horizontal="center" vertical="center"/>
    </xf>
    <xf numFmtId="0" fontId="113" fillId="9" borderId="51" xfId="0" applyFont="1" applyFill="1" applyBorder="1" applyAlignment="1">
      <alignment horizontal="center" vertical="center"/>
    </xf>
    <xf numFmtId="0" fontId="113" fillId="9" borderId="52" xfId="0" applyFont="1" applyFill="1" applyBorder="1" applyAlignment="1">
      <alignment horizontal="center" vertical="center"/>
    </xf>
    <xf numFmtId="0" fontId="90" fillId="0" borderId="0" xfId="57" applyFont="1" applyAlignment="1" applyProtection="1">
      <alignment horizontal="left" vertical="center"/>
      <protection hidden="1"/>
    </xf>
    <xf numFmtId="0" fontId="107" fillId="21" borderId="11" xfId="1" applyFont="1" applyFill="1" applyBorder="1" applyAlignment="1">
      <alignment horizontal="center" vertical="center"/>
    </xf>
    <xf numFmtId="0" fontId="107" fillId="21" borderId="19" xfId="1" applyFont="1" applyFill="1" applyBorder="1" applyAlignment="1">
      <alignment horizontal="center" vertical="center"/>
    </xf>
    <xf numFmtId="0" fontId="107" fillId="21" borderId="40" xfId="1" applyFont="1" applyFill="1" applyBorder="1" applyAlignment="1">
      <alignment horizontal="center" vertical="center"/>
    </xf>
    <xf numFmtId="0" fontId="173" fillId="21" borderId="6" xfId="1" applyFont="1" applyFill="1" applyBorder="1" applyAlignment="1">
      <alignment horizontal="left" vertical="center"/>
    </xf>
    <xf numFmtId="0" fontId="173" fillId="21" borderId="0" xfId="1" applyFont="1" applyFill="1" applyBorder="1" applyAlignment="1">
      <alignment horizontal="left" vertical="center"/>
    </xf>
    <xf numFmtId="14" fontId="12" fillId="0" borderId="0" xfId="1" applyNumberFormat="1" applyFont="1" applyBorder="1" applyAlignment="1" applyProtection="1">
      <alignment horizontal="center" vertical="center"/>
      <protection locked="0"/>
    </xf>
    <xf numFmtId="0" fontId="126" fillId="4" borderId="14" xfId="1" applyFont="1" applyFill="1" applyBorder="1" applyAlignment="1">
      <alignment horizontal="left" vertical="center" wrapText="1"/>
    </xf>
    <xf numFmtId="0" fontId="111" fillId="9" borderId="14" xfId="0" applyFont="1" applyFill="1" applyBorder="1" applyAlignment="1">
      <alignment horizontal="center" vertical="center"/>
    </xf>
    <xf numFmtId="0" fontId="125" fillId="4" borderId="14" xfId="0" applyFont="1" applyFill="1" applyBorder="1" applyAlignment="1">
      <alignment horizontal="center" vertical="center"/>
    </xf>
    <xf numFmtId="0" fontId="125" fillId="4" borderId="17" xfId="0" applyFont="1" applyFill="1" applyBorder="1" applyAlignment="1">
      <alignment horizontal="center" vertical="center"/>
    </xf>
    <xf numFmtId="0" fontId="110" fillId="0" borderId="46" xfId="0" applyFont="1" applyBorder="1" applyAlignment="1">
      <alignment horizontal="left" vertical="center"/>
    </xf>
    <xf numFmtId="0" fontId="110" fillId="0" borderId="48" xfId="0" applyFont="1" applyBorder="1" applyAlignment="1">
      <alignment horizontal="left" vertical="center"/>
    </xf>
    <xf numFmtId="0" fontId="110" fillId="0" borderId="24" xfId="0" applyFont="1" applyBorder="1" applyAlignment="1">
      <alignment horizontal="center" vertical="center"/>
    </xf>
    <xf numFmtId="0" fontId="110" fillId="0" borderId="47" xfId="0" applyFont="1" applyBorder="1" applyAlignment="1">
      <alignment horizontal="center" vertical="center"/>
    </xf>
    <xf numFmtId="0" fontId="110" fillId="0" borderId="48" xfId="0" applyFont="1" applyBorder="1" applyAlignment="1">
      <alignment horizontal="center" vertical="center"/>
    </xf>
    <xf numFmtId="0" fontId="110" fillId="0" borderId="14" xfId="0" applyFont="1" applyBorder="1" applyAlignment="1">
      <alignment horizontal="left" vertical="center"/>
    </xf>
    <xf numFmtId="0" fontId="110" fillId="0" borderId="17" xfId="0" applyFont="1" applyBorder="1" applyAlignment="1">
      <alignment horizontal="left" vertical="center"/>
    </xf>
    <xf numFmtId="0" fontId="110" fillId="0" borderId="61" xfId="0" applyFont="1" applyBorder="1" applyAlignment="1">
      <alignment horizontal="left" vertical="center"/>
    </xf>
    <xf numFmtId="0" fontId="110" fillId="0" borderId="63" xfId="0" applyFont="1" applyBorder="1" applyAlignment="1">
      <alignment horizontal="left" vertical="center"/>
    </xf>
    <xf numFmtId="0" fontId="110" fillId="0" borderId="25" xfId="0" applyFont="1" applyBorder="1" applyAlignment="1">
      <alignment horizontal="center" vertical="center"/>
    </xf>
    <xf numFmtId="0" fontId="110" fillId="0" borderId="62" xfId="0" applyFont="1" applyBorder="1" applyAlignment="1">
      <alignment horizontal="center" vertical="center"/>
    </xf>
    <xf numFmtId="0" fontId="110" fillId="0" borderId="63" xfId="0" applyFont="1" applyBorder="1" applyAlignment="1">
      <alignment horizontal="center" vertical="center"/>
    </xf>
    <xf numFmtId="0" fontId="110" fillId="0" borderId="9" xfId="0" applyFont="1" applyBorder="1" applyAlignment="1">
      <alignment horizontal="left" vertical="center"/>
    </xf>
    <xf numFmtId="0" fontId="110" fillId="0" borderId="10" xfId="0" applyFont="1" applyBorder="1" applyAlignment="1">
      <alignment horizontal="left" vertical="center"/>
    </xf>
    <xf numFmtId="0" fontId="11" fillId="0" borderId="24" xfId="0" applyFont="1" applyFill="1" applyBorder="1" applyAlignment="1">
      <alignment horizontal="left" vertical="center" wrapText="1"/>
    </xf>
    <xf numFmtId="0" fontId="11" fillId="0" borderId="47" xfId="0" applyFont="1" applyFill="1" applyBorder="1" applyAlignment="1">
      <alignment horizontal="left" vertical="center" wrapText="1"/>
    </xf>
    <xf numFmtId="0" fontId="11" fillId="0" borderId="49" xfId="0" applyFont="1" applyFill="1" applyBorder="1" applyAlignment="1">
      <alignment horizontal="left" vertical="center" wrapText="1"/>
    </xf>
    <xf numFmtId="0" fontId="11" fillId="0" borderId="33" xfId="0" applyFont="1" applyBorder="1" applyAlignment="1">
      <alignment horizontal="left" vertical="top" wrapText="1"/>
    </xf>
    <xf numFmtId="0" fontId="11" fillId="0" borderId="54" xfId="0" applyFont="1" applyBorder="1" applyAlignment="1">
      <alignment horizontal="left" vertical="top" wrapText="1"/>
    </xf>
    <xf numFmtId="0" fontId="11" fillId="0" borderId="56" xfId="0" applyFont="1" applyBorder="1" applyAlignment="1">
      <alignment horizontal="left" vertical="top" wrapText="1"/>
    </xf>
    <xf numFmtId="0" fontId="173" fillId="21" borderId="21" xfId="1" applyFont="1" applyFill="1" applyBorder="1" applyAlignment="1">
      <alignment horizontal="left" vertical="center"/>
    </xf>
    <xf numFmtId="0" fontId="173" fillId="21" borderId="22" xfId="1" applyFont="1" applyFill="1" applyBorder="1" applyAlignment="1">
      <alignment horizontal="left" vertical="center"/>
    </xf>
    <xf numFmtId="0" fontId="173" fillId="21" borderId="20" xfId="1" applyFont="1" applyFill="1" applyBorder="1" applyAlignment="1">
      <alignment horizontal="left" vertical="center"/>
    </xf>
    <xf numFmtId="0" fontId="12" fillId="0" borderId="6" xfId="0" applyFont="1" applyBorder="1" applyAlignment="1">
      <alignment horizontal="left" vertical="top" wrapText="1"/>
    </xf>
    <xf numFmtId="0" fontId="12" fillId="0" borderId="0" xfId="0" applyFont="1" applyBorder="1" applyAlignment="1">
      <alignment horizontal="left" vertical="top" wrapText="1"/>
    </xf>
    <xf numFmtId="0" fontId="173" fillId="21" borderId="11" xfId="1" applyFont="1" applyFill="1" applyBorder="1" applyAlignment="1">
      <alignment horizontal="left" vertical="center"/>
    </xf>
    <xf numFmtId="0" fontId="173" fillId="21" borderId="19" xfId="1" applyFont="1" applyFill="1" applyBorder="1" applyAlignment="1">
      <alignment horizontal="left" vertical="center"/>
    </xf>
    <xf numFmtId="0" fontId="173" fillId="21" borderId="40" xfId="1" applyFont="1" applyFill="1" applyBorder="1" applyAlignment="1">
      <alignment horizontal="left" vertical="center"/>
    </xf>
    <xf numFmtId="0" fontId="88" fillId="9" borderId="14" xfId="0" applyFont="1" applyFill="1" applyBorder="1" applyAlignment="1">
      <alignment horizontal="center" vertical="center" wrapText="1"/>
    </xf>
    <xf numFmtId="0" fontId="88" fillId="9" borderId="17" xfId="0" applyFont="1" applyFill="1" applyBorder="1" applyAlignment="1">
      <alignment horizontal="center" vertical="center" wrapText="1"/>
    </xf>
    <xf numFmtId="0" fontId="12" fillId="0" borderId="13" xfId="1" applyFont="1" applyBorder="1" applyAlignment="1" applyProtection="1">
      <alignment horizontal="left" vertical="top" wrapText="1"/>
      <protection locked="0"/>
    </xf>
    <xf numFmtId="0" fontId="12" fillId="0" borderId="48" xfId="1" applyFont="1" applyBorder="1" applyAlignment="1" applyProtection="1">
      <alignment horizontal="left" vertical="top" wrapText="1"/>
      <protection locked="0"/>
    </xf>
    <xf numFmtId="0" fontId="12" fillId="0" borderId="14" xfId="1" applyFont="1" applyBorder="1" applyAlignment="1" applyProtection="1">
      <alignment horizontal="left" vertical="top" wrapText="1"/>
      <protection locked="0"/>
    </xf>
    <xf numFmtId="0" fontId="12" fillId="0" borderId="46" xfId="1" applyFont="1" applyBorder="1" applyAlignment="1" applyProtection="1">
      <alignment horizontal="left" vertical="top" wrapText="1"/>
      <protection locked="0"/>
    </xf>
    <xf numFmtId="0" fontId="12" fillId="0" borderId="4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95" fillId="5" borderId="8" xfId="0" applyFont="1" applyFill="1" applyBorder="1" applyAlignment="1">
      <alignment horizontal="right" vertical="center" wrapText="1"/>
    </xf>
    <xf numFmtId="0" fontId="95" fillId="5" borderId="9" xfId="0" applyFont="1" applyFill="1" applyBorder="1" applyAlignment="1">
      <alignment horizontal="right" vertical="center" wrapText="1"/>
    </xf>
    <xf numFmtId="0" fontId="88" fillId="5" borderId="25" xfId="0" applyFont="1" applyFill="1" applyBorder="1" applyAlignment="1">
      <alignment horizontal="left" vertical="top" wrapText="1"/>
    </xf>
    <xf numFmtId="0" fontId="88" fillId="5" borderId="62" xfId="0" applyFont="1" applyFill="1" applyBorder="1" applyAlignment="1">
      <alignment horizontal="left" vertical="top" wrapText="1"/>
    </xf>
    <xf numFmtId="0" fontId="88" fillId="5" borderId="83" xfId="0" applyFont="1" applyFill="1" applyBorder="1" applyAlignment="1">
      <alignment horizontal="left" vertical="top" wrapText="1"/>
    </xf>
    <xf numFmtId="0" fontId="13" fillId="9" borderId="26" xfId="1" applyFont="1" applyFill="1" applyBorder="1" applyAlignment="1">
      <alignment horizontal="left" vertical="center" wrapText="1"/>
    </xf>
    <xf numFmtId="0" fontId="13" fillId="9" borderId="58" xfId="1" applyFont="1" applyFill="1" applyBorder="1" applyAlignment="1">
      <alignment horizontal="left" vertical="center" wrapText="1"/>
    </xf>
    <xf numFmtId="0" fontId="13" fillId="9" borderId="27" xfId="1" applyFont="1" applyFill="1" applyBorder="1" applyAlignment="1">
      <alignment horizontal="left" vertical="center" wrapText="1"/>
    </xf>
    <xf numFmtId="0" fontId="13" fillId="9" borderId="28" xfId="1" applyFont="1" applyFill="1" applyBorder="1" applyAlignment="1">
      <alignment horizontal="center" vertical="center" wrapText="1"/>
    </xf>
    <xf numFmtId="0" fontId="13" fillId="9" borderId="57" xfId="1" applyFont="1" applyFill="1" applyBorder="1" applyAlignment="1">
      <alignment horizontal="center" vertical="center" wrapText="1"/>
    </xf>
    <xf numFmtId="0" fontId="13" fillId="9" borderId="58" xfId="1" applyFont="1" applyFill="1" applyBorder="1" applyAlignment="1">
      <alignment horizontal="center" vertical="center" wrapText="1"/>
    </xf>
    <xf numFmtId="0" fontId="12" fillId="0" borderId="13" xfId="1" applyFont="1" applyFill="1" applyBorder="1" applyAlignment="1" applyProtection="1">
      <alignment horizontal="left" vertical="top" wrapText="1"/>
      <protection locked="0"/>
    </xf>
    <xf numFmtId="0" fontId="12" fillId="0" borderId="48" xfId="1" applyFont="1" applyFill="1" applyBorder="1" applyAlignment="1" applyProtection="1">
      <alignment horizontal="left" vertical="top" wrapText="1"/>
      <protection locked="0"/>
    </xf>
    <xf numFmtId="0" fontId="12" fillId="0" borderId="14"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62" xfId="1" applyFont="1" applyFill="1" applyBorder="1" applyAlignment="1" applyProtection="1">
      <alignment horizontal="left" vertical="top" wrapText="1"/>
      <protection locked="0"/>
    </xf>
    <xf numFmtId="0" fontId="12" fillId="0" borderId="63" xfId="1" applyFont="1" applyFill="1" applyBorder="1" applyAlignment="1" applyProtection="1">
      <alignment horizontal="left" vertical="top" wrapText="1"/>
      <protection locked="0"/>
    </xf>
    <xf numFmtId="0" fontId="109" fillId="9" borderId="9" xfId="1" applyFont="1" applyFill="1" applyBorder="1" applyAlignment="1" applyProtection="1">
      <alignment horizontal="left" vertical="center" wrapText="1"/>
      <protection locked="0"/>
    </xf>
    <xf numFmtId="0" fontId="12" fillId="0" borderId="9" xfId="1" applyFont="1" applyFill="1" applyBorder="1" applyAlignment="1" applyProtection="1">
      <alignment horizontal="left" vertical="top" wrapText="1"/>
      <protection locked="0"/>
    </xf>
    <xf numFmtId="0" fontId="12" fillId="0" borderId="10" xfId="1" applyFont="1" applyFill="1" applyBorder="1" applyAlignment="1" applyProtection="1">
      <alignment horizontal="left" vertical="top" wrapText="1"/>
      <protection locked="0"/>
    </xf>
    <xf numFmtId="0" fontId="173" fillId="21" borderId="11" xfId="1" applyFont="1" applyFill="1" applyBorder="1" applyAlignment="1">
      <alignment horizontal="left" vertical="top" wrapText="1"/>
    </xf>
    <xf numFmtId="0" fontId="173" fillId="21" borderId="19" xfId="1" applyFont="1" applyFill="1" applyBorder="1" applyAlignment="1">
      <alignment horizontal="left" vertical="top" wrapText="1"/>
    </xf>
    <xf numFmtId="0" fontId="173" fillId="21" borderId="40" xfId="1" applyFont="1" applyFill="1" applyBorder="1" applyAlignment="1">
      <alignment horizontal="left" vertical="top" wrapText="1"/>
    </xf>
    <xf numFmtId="0" fontId="173" fillId="21" borderId="6" xfId="1" applyFont="1" applyFill="1" applyBorder="1" applyAlignment="1">
      <alignment horizontal="left" vertical="top" wrapText="1"/>
    </xf>
    <xf numFmtId="0" fontId="173" fillId="21" borderId="0" xfId="1" applyFont="1" applyFill="1" applyBorder="1" applyAlignment="1">
      <alignment horizontal="left" vertical="top" wrapText="1"/>
    </xf>
    <xf numFmtId="0" fontId="173" fillId="21" borderId="20" xfId="1" applyFont="1" applyFill="1" applyBorder="1" applyAlignment="1">
      <alignment horizontal="left" vertical="top" wrapText="1"/>
    </xf>
    <xf numFmtId="0" fontId="13" fillId="9" borderId="13" xfId="1" applyFont="1" applyFill="1" applyBorder="1" applyAlignment="1">
      <alignment horizontal="left" vertical="center" wrapText="1"/>
    </xf>
    <xf numFmtId="0" fontId="13" fillId="9" borderId="48" xfId="1" applyFont="1" applyFill="1" applyBorder="1" applyAlignment="1">
      <alignment horizontal="left" vertical="center" wrapText="1"/>
    </xf>
    <xf numFmtId="0" fontId="13" fillId="9" borderId="14" xfId="1" applyFont="1" applyFill="1" applyBorder="1" applyAlignment="1">
      <alignment horizontal="left" vertical="center" wrapText="1"/>
    </xf>
    <xf numFmtId="0" fontId="13" fillId="9" borderId="14" xfId="1" applyFont="1" applyFill="1" applyBorder="1" applyAlignment="1">
      <alignment horizontal="center" vertical="center" wrapText="1"/>
    </xf>
    <xf numFmtId="0" fontId="12" fillId="0" borderId="14" xfId="1" applyFont="1" applyBorder="1" applyAlignment="1" applyProtection="1">
      <alignment horizontal="center" vertical="center" wrapText="1"/>
      <protection locked="0"/>
    </xf>
    <xf numFmtId="0" fontId="13" fillId="9" borderId="53" xfId="1" applyFont="1" applyFill="1" applyBorder="1" applyAlignment="1">
      <alignment horizontal="left" vertical="center"/>
    </xf>
    <xf numFmtId="0" fontId="13" fillId="9" borderId="54" xfId="1" applyFont="1" applyFill="1" applyBorder="1" applyAlignment="1">
      <alignment horizontal="left" vertical="center"/>
    </xf>
    <xf numFmtId="0" fontId="13" fillId="9" borderId="56" xfId="1" applyFont="1" applyFill="1" applyBorder="1" applyAlignment="1">
      <alignment horizontal="left" vertical="center"/>
    </xf>
    <xf numFmtId="0" fontId="12" fillId="0" borderId="17" xfId="1" applyFont="1" applyBorder="1" applyAlignment="1" applyProtection="1">
      <alignment horizontal="left" vertical="top" wrapText="1"/>
      <protection locked="0"/>
    </xf>
    <xf numFmtId="0" fontId="13" fillId="9" borderId="13" xfId="1" applyFont="1" applyFill="1" applyBorder="1" applyAlignment="1" applyProtection="1">
      <alignment horizontal="left" vertical="center" wrapText="1"/>
      <protection locked="0"/>
    </xf>
    <xf numFmtId="0" fontId="13" fillId="9" borderId="48" xfId="1" applyFont="1" applyFill="1" applyBorder="1" applyAlignment="1" applyProtection="1">
      <alignment horizontal="left" vertical="center" wrapText="1"/>
      <protection locked="0"/>
    </xf>
    <xf numFmtId="0" fontId="13" fillId="9" borderId="14" xfId="1" applyFont="1" applyFill="1" applyBorder="1" applyAlignment="1" applyProtection="1">
      <alignment horizontal="left" vertical="center" wrapText="1"/>
      <protection locked="0"/>
    </xf>
    <xf numFmtId="0" fontId="13" fillId="9" borderId="14" xfId="1" applyFont="1" applyFill="1" applyBorder="1" applyAlignment="1" applyProtection="1">
      <alignment horizontal="center" vertical="center" wrapText="1"/>
      <protection locked="0"/>
    </xf>
    <xf numFmtId="0" fontId="173" fillId="21" borderId="1" xfId="1" applyFont="1" applyFill="1" applyBorder="1" applyAlignment="1">
      <alignment vertical="center"/>
    </xf>
    <xf numFmtId="0" fontId="173" fillId="21" borderId="15" xfId="1" applyFont="1" applyFill="1" applyBorder="1" applyAlignment="1">
      <alignment vertical="center"/>
    </xf>
    <xf numFmtId="0" fontId="11" fillId="21" borderId="15" xfId="1" applyFont="1" applyFill="1" applyBorder="1" applyAlignment="1">
      <alignment vertical="center"/>
    </xf>
    <xf numFmtId="0" fontId="11" fillId="21" borderId="7" xfId="1" applyFont="1" applyFill="1" applyBorder="1" applyAlignment="1">
      <alignment vertical="center"/>
    </xf>
    <xf numFmtId="0" fontId="95" fillId="9" borderId="37" xfId="0" applyFont="1" applyFill="1" applyBorder="1" applyAlignment="1">
      <alignment horizontal="center"/>
    </xf>
    <xf numFmtId="0" fontId="95" fillId="9" borderId="57" xfId="0" applyFont="1" applyFill="1" applyBorder="1" applyAlignment="1">
      <alignment horizontal="center"/>
    </xf>
    <xf numFmtId="0" fontId="95" fillId="9" borderId="58" xfId="0" applyFont="1" applyFill="1" applyBorder="1" applyAlignment="1">
      <alignment horizontal="center"/>
    </xf>
    <xf numFmtId="0" fontId="95" fillId="9" borderId="28" xfId="0" applyFont="1" applyFill="1" applyBorder="1" applyAlignment="1">
      <alignment horizontal="center"/>
    </xf>
    <xf numFmtId="0" fontId="95" fillId="9" borderId="28" xfId="0" applyFont="1" applyFill="1" applyBorder="1" applyAlignment="1">
      <alignment horizontal="center" vertical="center" wrapText="1"/>
    </xf>
    <xf numFmtId="0" fontId="95" fillId="9" borderId="58" xfId="0" applyFont="1" applyFill="1" applyBorder="1" applyAlignment="1">
      <alignment horizontal="center" vertical="center" wrapText="1"/>
    </xf>
    <xf numFmtId="0" fontId="95" fillId="9" borderId="27" xfId="0" applyFont="1" applyFill="1" applyBorder="1" applyAlignment="1">
      <alignment horizontal="center"/>
    </xf>
    <xf numFmtId="0" fontId="95" fillId="9" borderId="29" xfId="0" applyFont="1" applyFill="1" applyBorder="1" applyAlignment="1">
      <alignment horizontal="center"/>
    </xf>
    <xf numFmtId="0" fontId="12" fillId="0" borderId="53" xfId="1" applyFont="1" applyBorder="1" applyAlignment="1" applyProtection="1">
      <alignment horizontal="left" vertical="top" wrapText="1"/>
      <protection locked="0"/>
    </xf>
    <xf numFmtId="0" fontId="12" fillId="0" borderId="54" xfId="1" applyFont="1" applyBorder="1" applyAlignment="1" applyProtection="1">
      <alignment horizontal="left" vertical="top" wrapText="1"/>
      <protection locked="0"/>
    </xf>
    <xf numFmtId="0" fontId="12" fillId="0" borderId="56" xfId="1" applyFont="1" applyBorder="1" applyAlignment="1" applyProtection="1">
      <alignment horizontal="left" vertical="top" wrapText="1"/>
      <protection locked="0"/>
    </xf>
    <xf numFmtId="0" fontId="115" fillId="0" borderId="6" xfId="1" applyFont="1" applyBorder="1" applyAlignment="1">
      <alignment horizontal="left" vertical="center"/>
    </xf>
    <xf numFmtId="0" fontId="115" fillId="0" borderId="0" xfId="1" applyFont="1" applyBorder="1" applyAlignment="1">
      <alignment horizontal="left" vertical="center"/>
    </xf>
    <xf numFmtId="0" fontId="115" fillId="0" borderId="20" xfId="1" applyFont="1" applyBorder="1" applyAlignment="1">
      <alignment horizontal="left" vertical="center"/>
    </xf>
    <xf numFmtId="0" fontId="12" fillId="0" borderId="6" xfId="1" applyFont="1" applyBorder="1" applyAlignment="1" applyProtection="1">
      <alignment horizontal="left" vertical="top" wrapText="1"/>
      <protection locked="0"/>
    </xf>
    <xf numFmtId="0" fontId="12" fillId="0" borderId="0"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14" fontId="126" fillId="0" borderId="80" xfId="1" applyNumberFormat="1" applyFont="1" applyBorder="1" applyAlignment="1" applyProtection="1">
      <alignment horizontal="center" vertical="center"/>
      <protection locked="0"/>
    </xf>
    <xf numFmtId="14" fontId="126" fillId="0" borderId="100" xfId="1" applyNumberFormat="1" applyFont="1" applyBorder="1" applyAlignment="1" applyProtection="1">
      <alignment horizontal="center" vertical="center"/>
      <protection locked="0"/>
    </xf>
    <xf numFmtId="0" fontId="118" fillId="0" borderId="0" xfId="1" applyFont="1" applyBorder="1" applyAlignment="1">
      <alignment horizontal="left" vertical="center"/>
    </xf>
    <xf numFmtId="0" fontId="12" fillId="0" borderId="60" xfId="1" applyFont="1" applyBorder="1" applyAlignment="1" applyProtection="1">
      <alignment horizontal="left" vertical="top" wrapText="1"/>
      <protection locked="0"/>
    </xf>
    <xf numFmtId="0" fontId="173" fillId="21" borderId="53" xfId="1" applyFont="1" applyFill="1" applyBorder="1" applyAlignment="1">
      <alignment horizontal="left" vertical="center"/>
    </xf>
    <xf numFmtId="0" fontId="173" fillId="21" borderId="54" xfId="1" applyFont="1" applyFill="1" applyBorder="1" applyAlignment="1">
      <alignment horizontal="left" vertical="center"/>
    </xf>
    <xf numFmtId="0" fontId="173" fillId="21" borderId="11" xfId="1" applyFont="1" applyFill="1" applyBorder="1" applyAlignment="1">
      <alignment horizontal="left" vertical="center" wrapText="1"/>
    </xf>
    <xf numFmtId="0" fontId="173" fillId="21" borderId="19" xfId="1" applyFont="1" applyFill="1" applyBorder="1" applyAlignment="1">
      <alignment horizontal="left" vertical="center" wrapText="1"/>
    </xf>
    <xf numFmtId="0" fontId="173" fillId="21" borderId="6" xfId="1" applyFont="1" applyFill="1" applyBorder="1" applyAlignment="1">
      <alignment horizontal="left" vertical="center" wrapText="1"/>
    </xf>
    <xf numFmtId="0" fontId="173" fillId="21" borderId="0" xfId="1" applyFont="1" applyFill="1" applyBorder="1" applyAlignment="1">
      <alignment horizontal="left" vertical="center" wrapText="1"/>
    </xf>
    <xf numFmtId="0" fontId="12" fillId="0" borderId="21" xfId="1" applyFont="1" applyBorder="1" applyAlignment="1" applyProtection="1">
      <alignment horizontal="left" vertical="top" wrapText="1"/>
      <protection locked="0"/>
    </xf>
    <xf numFmtId="0" fontId="12" fillId="0" borderId="22" xfId="1" applyFont="1" applyBorder="1" applyAlignment="1" applyProtection="1">
      <alignment horizontal="left" vertical="top" wrapText="1"/>
      <protection locked="0"/>
    </xf>
    <xf numFmtId="0" fontId="12" fillId="0" borderId="101" xfId="1" applyFont="1" applyBorder="1" applyAlignment="1" applyProtection="1">
      <alignment horizontal="left" vertical="top" wrapText="1"/>
      <protection locked="0"/>
    </xf>
    <xf numFmtId="0" fontId="12" fillId="0" borderId="61" xfId="1" applyFont="1" applyBorder="1" applyAlignment="1">
      <alignment horizontal="center" vertical="center"/>
    </xf>
    <xf numFmtId="0" fontId="12" fillId="0" borderId="62" xfId="1" applyFont="1" applyBorder="1" applyAlignment="1">
      <alignment horizontal="center" vertical="center"/>
    </xf>
    <xf numFmtId="0" fontId="12" fillId="0" borderId="63" xfId="1" applyFont="1" applyBorder="1" applyAlignment="1">
      <alignment horizontal="center" vertical="center"/>
    </xf>
    <xf numFmtId="0" fontId="12" fillId="0" borderId="25" xfId="1" applyFont="1" applyBorder="1" applyAlignment="1">
      <alignment horizontal="center" vertical="center"/>
    </xf>
    <xf numFmtId="0" fontId="12" fillId="0" borderId="83" xfId="1" applyFont="1" applyBorder="1" applyAlignment="1">
      <alignment horizontal="center" vertical="center"/>
    </xf>
    <xf numFmtId="0" fontId="88" fillId="0" borderId="46" xfId="0" applyFont="1" applyBorder="1" applyAlignment="1">
      <alignment horizontal="center" vertical="center"/>
    </xf>
    <xf numFmtId="0" fontId="88" fillId="0" borderId="47" xfId="0" applyFont="1" applyBorder="1" applyAlignment="1">
      <alignment horizontal="center" vertical="center"/>
    </xf>
    <xf numFmtId="0" fontId="88" fillId="0" borderId="48" xfId="0" applyFont="1" applyBorder="1" applyAlignment="1">
      <alignment horizontal="center" vertical="center"/>
    </xf>
    <xf numFmtId="0" fontId="88" fillId="0" borderId="24" xfId="0" applyFont="1" applyBorder="1" applyAlignment="1">
      <alignment horizontal="center" vertical="center"/>
    </xf>
    <xf numFmtId="0" fontId="95" fillId="9" borderId="46" xfId="0" applyFont="1" applyFill="1" applyBorder="1" applyAlignment="1">
      <alignment horizontal="center" vertical="center"/>
    </xf>
    <xf numFmtId="0" fontId="95" fillId="9" borderId="47" xfId="0" applyFont="1" applyFill="1" applyBorder="1" applyAlignment="1">
      <alignment horizontal="center" vertical="center"/>
    </xf>
    <xf numFmtId="0" fontId="95" fillId="9" borderId="48" xfId="0" applyFont="1" applyFill="1" applyBorder="1" applyAlignment="1">
      <alignment horizontal="center" vertical="center"/>
    </xf>
    <xf numFmtId="0" fontId="95" fillId="9" borderId="24" xfId="0" applyFont="1" applyFill="1" applyBorder="1" applyAlignment="1">
      <alignment horizontal="center"/>
    </xf>
    <xf numFmtId="0" fontId="95" fillId="9" borderId="48" xfId="0" applyFont="1" applyFill="1" applyBorder="1" applyAlignment="1">
      <alignment horizontal="center"/>
    </xf>
    <xf numFmtId="0" fontId="95" fillId="9" borderId="47" xfId="0" applyFont="1" applyFill="1" applyBorder="1" applyAlignment="1">
      <alignment horizontal="center"/>
    </xf>
    <xf numFmtId="0" fontId="95" fillId="9" borderId="49" xfId="0" applyFont="1" applyFill="1" applyBorder="1" applyAlignment="1">
      <alignment horizontal="center"/>
    </xf>
    <xf numFmtId="0" fontId="112" fillId="35" borderId="53" xfId="1" applyFont="1" applyFill="1" applyBorder="1" applyAlignment="1">
      <alignment horizontal="left" vertical="center" wrapText="1"/>
    </xf>
    <xf numFmtId="0" fontId="112" fillId="35" borderId="54" xfId="1" applyFont="1" applyFill="1" applyBorder="1" applyAlignment="1">
      <alignment horizontal="left" vertical="center" wrapText="1"/>
    </xf>
    <xf numFmtId="0" fontId="112" fillId="35" borderId="56" xfId="1" applyFont="1" applyFill="1" applyBorder="1" applyAlignment="1">
      <alignment horizontal="left" vertical="center" wrapText="1"/>
    </xf>
    <xf numFmtId="14" fontId="11" fillId="0" borderId="80" xfId="1" applyNumberFormat="1" applyFont="1" applyBorder="1" applyAlignment="1" applyProtection="1">
      <alignment horizontal="center" vertical="center"/>
      <protection locked="0"/>
    </xf>
    <xf numFmtId="14" fontId="11" fillId="0" borderId="100" xfId="1" applyNumberFormat="1" applyFont="1" applyBorder="1" applyAlignment="1" applyProtection="1">
      <alignment horizontal="center" vertical="center"/>
      <protection locked="0"/>
    </xf>
    <xf numFmtId="14" fontId="11" fillId="0" borderId="16" xfId="1" applyNumberFormat="1" applyFont="1" applyBorder="1" applyAlignment="1" applyProtection="1">
      <alignment horizontal="center" vertical="center"/>
      <protection locked="0"/>
    </xf>
    <xf numFmtId="0" fontId="108" fillId="0" borderId="11" xfId="1" applyFont="1" applyBorder="1" applyAlignment="1" applyProtection="1">
      <alignment horizontal="left" vertical="top" wrapText="1"/>
      <protection locked="0"/>
    </xf>
    <xf numFmtId="0" fontId="108" fillId="0" borderId="19" xfId="1" applyFont="1" applyBorder="1" applyAlignment="1" applyProtection="1">
      <alignment horizontal="left" vertical="top" wrapText="1"/>
      <protection locked="0"/>
    </xf>
    <xf numFmtId="0" fontId="108" fillId="0" borderId="88" xfId="1" applyFont="1" applyBorder="1" applyAlignment="1" applyProtection="1">
      <alignment horizontal="left" vertical="top" wrapText="1"/>
      <protection locked="0"/>
    </xf>
    <xf numFmtId="0" fontId="108" fillId="0" borderId="6" xfId="1" applyFont="1" applyBorder="1" applyAlignment="1" applyProtection="1">
      <alignment horizontal="left" vertical="top" wrapText="1"/>
      <protection locked="0"/>
    </xf>
    <xf numFmtId="0" fontId="108" fillId="0" borderId="0" xfId="1" applyFont="1" applyBorder="1" applyAlignment="1" applyProtection="1">
      <alignment horizontal="left" vertical="top" wrapText="1"/>
      <protection locked="0"/>
    </xf>
    <xf numFmtId="0" fontId="108" fillId="0" borderId="60" xfId="1" applyFont="1" applyBorder="1" applyAlignment="1" applyProtection="1">
      <alignment horizontal="left" vertical="top" wrapText="1"/>
      <protection locked="0"/>
    </xf>
    <xf numFmtId="0" fontId="112" fillId="35" borderId="1" xfId="1" applyFont="1" applyFill="1" applyBorder="1" applyAlignment="1">
      <alignment horizontal="left" vertical="center" wrapText="1"/>
    </xf>
    <xf numFmtId="0" fontId="112" fillId="35" borderId="15" xfId="1" applyFont="1" applyFill="1" applyBorder="1" applyAlignment="1">
      <alignment horizontal="left" vertical="center" wrapText="1"/>
    </xf>
    <xf numFmtId="0" fontId="112" fillId="35" borderId="7" xfId="1" applyFont="1" applyFill="1" applyBorder="1" applyAlignment="1">
      <alignment horizontal="left" vertical="center" wrapText="1"/>
    </xf>
    <xf numFmtId="0" fontId="108" fillId="0" borderId="80" xfId="1" applyFont="1" applyBorder="1" applyAlignment="1">
      <alignment horizontal="left" vertical="top"/>
    </xf>
    <xf numFmtId="0" fontId="108" fillId="0" borderId="100" xfId="1" applyFont="1" applyBorder="1" applyAlignment="1">
      <alignment horizontal="left" vertical="top"/>
    </xf>
    <xf numFmtId="0" fontId="108" fillId="0" borderId="6" xfId="1" applyFont="1" applyBorder="1" applyAlignment="1" applyProtection="1">
      <alignment vertical="top" wrapText="1"/>
      <protection locked="0"/>
    </xf>
    <xf numFmtId="0" fontId="108" fillId="0" borderId="0" xfId="1" applyFont="1" applyBorder="1" applyAlignment="1" applyProtection="1">
      <alignment vertical="top" wrapText="1"/>
      <protection locked="0"/>
    </xf>
    <xf numFmtId="0" fontId="108" fillId="0" borderId="60" xfId="1" applyFont="1" applyBorder="1" applyAlignment="1" applyProtection="1">
      <alignment vertical="top" wrapText="1"/>
      <protection locked="0"/>
    </xf>
    <xf numFmtId="0" fontId="0" fillId="0" borderId="62" xfId="0" applyBorder="1" applyAlignment="1">
      <alignment horizontal="center" vertical="center"/>
    </xf>
    <xf numFmtId="0" fontId="0" fillId="0" borderId="63" xfId="0" applyBorder="1" applyAlignment="1">
      <alignment horizontal="center" vertical="center"/>
    </xf>
    <xf numFmtId="0" fontId="12" fillId="0" borderId="13" xfId="1" applyFont="1" applyBorder="1" applyAlignment="1" applyProtection="1">
      <alignment horizontal="center" vertical="top" wrapText="1"/>
      <protection locked="0"/>
    </xf>
    <xf numFmtId="0" fontId="12" fillId="0" borderId="48" xfId="1" applyFont="1" applyBorder="1" applyAlignment="1" applyProtection="1">
      <alignment horizontal="center" vertical="top" wrapText="1"/>
      <protection locked="0"/>
    </xf>
    <xf numFmtId="0" fontId="12" fillId="0" borderId="14" xfId="1" applyFont="1" applyBorder="1" applyAlignment="1" applyProtection="1">
      <alignment horizontal="center" vertical="top" wrapText="1"/>
      <protection locked="0"/>
    </xf>
    <xf numFmtId="0" fontId="12" fillId="0" borderId="17" xfId="1" applyFont="1" applyBorder="1" applyAlignment="1" applyProtection="1">
      <alignment horizontal="center" vertical="top" wrapText="1"/>
      <protection locked="0"/>
    </xf>
    <xf numFmtId="0" fontId="12" fillId="0" borderId="48" xfId="1" applyFont="1" applyBorder="1" applyAlignment="1" applyProtection="1">
      <alignment horizontal="center" vertical="center" wrapText="1"/>
      <protection locked="0"/>
    </xf>
    <xf numFmtId="0" fontId="13" fillId="9" borderId="24" xfId="1" applyFont="1" applyFill="1" applyBorder="1" applyAlignment="1" applyProtection="1">
      <alignment horizontal="center" vertical="center" wrapText="1"/>
      <protection locked="0"/>
    </xf>
    <xf numFmtId="0" fontId="0" fillId="0" borderId="47" xfId="0" applyBorder="1" applyAlignment="1">
      <alignment vertical="center" wrapText="1"/>
    </xf>
    <xf numFmtId="0" fontId="0" fillId="0" borderId="48" xfId="0" applyBorder="1" applyAlignment="1">
      <alignment vertical="center" wrapText="1"/>
    </xf>
    <xf numFmtId="0" fontId="12" fillId="0" borderId="13" xfId="1" applyFont="1" applyBorder="1" applyAlignment="1" applyProtection="1">
      <alignment horizontal="left" vertical="center" wrapText="1"/>
      <protection locked="0"/>
    </xf>
    <xf numFmtId="0" fontId="12" fillId="0" borderId="48" xfId="1" applyFont="1" applyBorder="1" applyAlignment="1" applyProtection="1">
      <alignment horizontal="left" vertical="center" wrapText="1"/>
      <protection locked="0"/>
    </xf>
    <xf numFmtId="0" fontId="12" fillId="0" borderId="14" xfId="1" applyFont="1" applyBorder="1" applyAlignment="1" applyProtection="1">
      <alignment horizontal="left" vertical="center" wrapText="1"/>
      <protection locked="0"/>
    </xf>
    <xf numFmtId="0" fontId="110" fillId="0" borderId="46" xfId="0" applyFont="1" applyBorder="1" applyAlignment="1">
      <alignment horizontal="center" vertical="center"/>
    </xf>
    <xf numFmtId="0" fontId="110" fillId="0" borderId="61" xfId="0" applyFont="1" applyBorder="1" applyAlignment="1">
      <alignment horizontal="center" vertical="center"/>
    </xf>
    <xf numFmtId="0" fontId="88" fillId="9" borderId="48" xfId="0" applyFont="1" applyFill="1" applyBorder="1" applyAlignment="1">
      <alignment horizontal="center" vertical="center" wrapText="1"/>
    </xf>
    <xf numFmtId="0" fontId="88" fillId="0" borderId="24" xfId="0" applyFont="1" applyBorder="1" applyAlignment="1">
      <alignment horizontal="center" vertical="center" wrapText="1"/>
    </xf>
    <xf numFmtId="0" fontId="0" fillId="0" borderId="47" xfId="0" applyBorder="1" applyAlignment="1">
      <alignment horizontal="center" wrapText="1"/>
    </xf>
    <xf numFmtId="0" fontId="0" fillId="0" borderId="49" xfId="0" applyBorder="1" applyAlignment="1">
      <alignment horizontal="center" wrapText="1"/>
    </xf>
    <xf numFmtId="0" fontId="88" fillId="0" borderId="24"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9" xfId="0" applyBorder="1" applyAlignment="1">
      <alignment horizontal="center" vertical="center" wrapText="1"/>
    </xf>
    <xf numFmtId="0" fontId="12" fillId="0" borderId="13" xfId="1" applyFont="1" applyBorder="1" applyAlignment="1" applyProtection="1">
      <alignment horizontal="center" vertical="center" wrapText="1"/>
      <protection locked="0"/>
    </xf>
    <xf numFmtId="0" fontId="112" fillId="35" borderId="11" xfId="1" applyFont="1" applyFill="1" applyBorder="1" applyAlignment="1">
      <alignment horizontal="left" vertical="top" wrapText="1"/>
    </xf>
    <xf numFmtId="0" fontId="112" fillId="35" borderId="19" xfId="1" applyFont="1" applyFill="1" applyBorder="1" applyAlignment="1">
      <alignment horizontal="left" vertical="top" wrapText="1"/>
    </xf>
    <xf numFmtId="0" fontId="112" fillId="35" borderId="40" xfId="1" applyFont="1" applyFill="1" applyBorder="1" applyAlignment="1">
      <alignment horizontal="left" vertical="top" wrapText="1"/>
    </xf>
    <xf numFmtId="0" fontId="112" fillId="35" borderId="6" xfId="1" applyFont="1" applyFill="1" applyBorder="1" applyAlignment="1">
      <alignment horizontal="left" vertical="top" wrapText="1"/>
    </xf>
    <xf numFmtId="0" fontId="112" fillId="35" borderId="0" xfId="1" applyFont="1" applyFill="1" applyBorder="1" applyAlignment="1">
      <alignment horizontal="left" vertical="top" wrapText="1"/>
    </xf>
    <xf numFmtId="0" fontId="112" fillId="35" borderId="20" xfId="1" applyFont="1" applyFill="1" applyBorder="1" applyAlignment="1">
      <alignment horizontal="left" vertical="top" wrapText="1"/>
    </xf>
    <xf numFmtId="0" fontId="108" fillId="0" borderId="13" xfId="1" applyFont="1" applyFill="1" applyBorder="1" applyAlignment="1" applyProtection="1">
      <alignment horizontal="center" vertical="top" wrapText="1"/>
      <protection locked="0"/>
    </xf>
    <xf numFmtId="0" fontId="108" fillId="0" borderId="48" xfId="1" applyFont="1" applyFill="1" applyBorder="1" applyAlignment="1" applyProtection="1">
      <alignment horizontal="center" vertical="top" wrapText="1"/>
      <protection locked="0"/>
    </xf>
    <xf numFmtId="0" fontId="108" fillId="0" borderId="14" xfId="1" applyFont="1" applyFill="1" applyBorder="1" applyAlignment="1" applyProtection="1">
      <alignment horizontal="center" vertical="top" wrapText="1"/>
      <protection locked="0"/>
    </xf>
    <xf numFmtId="0" fontId="179" fillId="0" borderId="24" xfId="0" applyFont="1" applyBorder="1" applyAlignment="1">
      <alignment horizontal="center" vertical="center"/>
    </xf>
    <xf numFmtId="0" fontId="183" fillId="0" borderId="24" xfId="0" applyFont="1" applyBorder="1" applyAlignment="1">
      <alignment horizontal="center" vertical="center" wrapText="1"/>
    </xf>
    <xf numFmtId="0" fontId="183" fillId="0" borderId="48" xfId="0" applyFont="1" applyBorder="1" applyAlignment="1">
      <alignment horizontal="center" vertical="center" wrapText="1"/>
    </xf>
    <xf numFmtId="0" fontId="179" fillId="0" borderId="46" xfId="0" applyFont="1" applyBorder="1" applyAlignment="1">
      <alignment horizontal="center" vertical="center"/>
    </xf>
    <xf numFmtId="0" fontId="112" fillId="35" borderId="1" xfId="1" applyFont="1" applyFill="1" applyBorder="1" applyAlignment="1">
      <alignment vertical="center"/>
    </xf>
    <xf numFmtId="0" fontId="112" fillId="35" borderId="15" xfId="1" applyFont="1" applyFill="1" applyBorder="1" applyAlignment="1">
      <alignment vertical="center"/>
    </xf>
    <xf numFmtId="0" fontId="117" fillId="35" borderId="15" xfId="1" applyFont="1" applyFill="1" applyBorder="1" applyAlignment="1">
      <alignment vertical="center"/>
    </xf>
    <xf numFmtId="0" fontId="117" fillId="35" borderId="7" xfId="1" applyFont="1" applyFill="1" applyBorder="1" applyAlignment="1">
      <alignment vertical="center"/>
    </xf>
    <xf numFmtId="0" fontId="112" fillId="35" borderId="6" xfId="1" applyFont="1" applyFill="1" applyBorder="1" applyAlignment="1">
      <alignment horizontal="left" vertical="center"/>
    </xf>
    <xf numFmtId="0" fontId="112" fillId="35" borderId="0" xfId="1" applyFont="1" applyFill="1" applyBorder="1" applyAlignment="1">
      <alignment horizontal="left" vertical="center"/>
    </xf>
    <xf numFmtId="0" fontId="112" fillId="35" borderId="20" xfId="1" applyFont="1" applyFill="1" applyBorder="1" applyAlignment="1">
      <alignment horizontal="left" vertical="center"/>
    </xf>
    <xf numFmtId="0" fontId="107" fillId="8" borderId="1" xfId="1" applyFont="1" applyFill="1" applyBorder="1" applyAlignment="1">
      <alignment horizontal="center" vertical="center"/>
    </xf>
    <xf numFmtId="0" fontId="107" fillId="8" borderId="15" xfId="1" applyFont="1" applyFill="1" applyBorder="1" applyAlignment="1">
      <alignment horizontal="center" vertical="center"/>
    </xf>
    <xf numFmtId="0" fontId="107" fillId="8" borderId="7" xfId="1" applyFont="1" applyFill="1" applyBorder="1" applyAlignment="1">
      <alignment horizontal="center" vertical="center"/>
    </xf>
    <xf numFmtId="0" fontId="112" fillId="35" borderId="11" xfId="1" applyFont="1" applyFill="1" applyBorder="1" applyAlignment="1">
      <alignment horizontal="left" vertical="center" wrapText="1"/>
    </xf>
    <xf numFmtId="0" fontId="112" fillId="35" borderId="19" xfId="1" applyFont="1" applyFill="1" applyBorder="1" applyAlignment="1">
      <alignment horizontal="left" vertical="center" wrapText="1"/>
    </xf>
    <xf numFmtId="0" fontId="112" fillId="35" borderId="40" xfId="1" applyFont="1" applyFill="1" applyBorder="1" applyAlignment="1">
      <alignment horizontal="left" vertical="center" wrapText="1"/>
    </xf>
    <xf numFmtId="0" fontId="112" fillId="35" borderId="1" xfId="1" applyFont="1" applyFill="1" applyBorder="1" applyAlignment="1">
      <alignment horizontal="left" vertical="center"/>
    </xf>
    <xf numFmtId="0" fontId="112" fillId="35" borderId="19" xfId="1" applyFont="1" applyFill="1" applyBorder="1" applyAlignment="1">
      <alignment horizontal="left" vertical="center"/>
    </xf>
    <xf numFmtId="0" fontId="112" fillId="35" borderId="40" xfId="1" applyFont="1" applyFill="1" applyBorder="1" applyAlignment="1">
      <alignment horizontal="left" vertical="center"/>
    </xf>
    <xf numFmtId="0" fontId="108" fillId="0" borderId="46" xfId="1" applyFont="1" applyFill="1" applyBorder="1" applyAlignment="1" applyProtection="1">
      <alignment horizontal="center" vertical="top" wrapText="1"/>
      <protection locked="0"/>
    </xf>
    <xf numFmtId="0" fontId="108" fillId="0" borderId="47" xfId="1" applyFont="1" applyFill="1" applyBorder="1" applyAlignment="1" applyProtection="1">
      <alignment horizontal="center" vertical="top" wrapText="1"/>
      <protection locked="0"/>
    </xf>
    <xf numFmtId="0" fontId="108" fillId="0" borderId="24" xfId="1" applyFont="1" applyFill="1" applyBorder="1" applyAlignment="1" applyProtection="1">
      <alignment horizontal="center" vertical="top" wrapText="1"/>
      <protection locked="0"/>
    </xf>
    <xf numFmtId="14" fontId="12" fillId="0" borderId="51" xfId="1" applyNumberFormat="1" applyFont="1" applyBorder="1" applyAlignment="1" applyProtection="1">
      <alignment horizontal="left" vertical="center"/>
      <protection locked="0"/>
    </xf>
    <xf numFmtId="0" fontId="112" fillId="35" borderId="50" xfId="1" applyFont="1" applyFill="1" applyBorder="1" applyAlignment="1">
      <alignment horizontal="left" vertical="center"/>
    </xf>
    <xf numFmtId="0" fontId="112" fillId="35" borderId="43" xfId="1" applyFont="1" applyFill="1" applyBorder="1" applyAlignment="1">
      <alignment horizontal="left" vertical="center"/>
    </xf>
    <xf numFmtId="0" fontId="112" fillId="35" borderId="51" xfId="1" applyFont="1" applyFill="1" applyBorder="1" applyAlignment="1">
      <alignment horizontal="left" vertical="center"/>
    </xf>
    <xf numFmtId="0" fontId="95" fillId="32" borderId="8" xfId="0" applyFont="1" applyFill="1" applyBorder="1" applyAlignment="1">
      <alignment horizontal="right" vertical="center" wrapText="1"/>
    </xf>
    <xf numFmtId="0" fontId="95" fillId="32" borderId="9" xfId="0" applyFont="1" applyFill="1" applyBorder="1" applyAlignment="1">
      <alignment horizontal="right" vertical="center" wrapText="1"/>
    </xf>
    <xf numFmtId="0" fontId="88" fillId="0" borderId="25" xfId="0" applyFont="1" applyBorder="1" applyAlignment="1">
      <alignment horizontal="center" vertical="center" wrapText="1"/>
    </xf>
    <xf numFmtId="0" fontId="0" fillId="0" borderId="62" xfId="0" applyBorder="1" applyAlignment="1">
      <alignment horizontal="center" wrapText="1"/>
    </xf>
    <xf numFmtId="0" fontId="0" fillId="0" borderId="83" xfId="0" applyBorder="1" applyAlignment="1">
      <alignment horizontal="center" wrapText="1"/>
    </xf>
    <xf numFmtId="0" fontId="112" fillId="35" borderId="15" xfId="1" applyFont="1" applyFill="1" applyBorder="1" applyAlignment="1">
      <alignment horizontal="left" vertical="center"/>
    </xf>
    <xf numFmtId="0" fontId="112" fillId="35" borderId="7" xfId="1" applyFont="1" applyFill="1" applyBorder="1" applyAlignment="1">
      <alignment horizontal="left" vertical="center"/>
    </xf>
    <xf numFmtId="0" fontId="109" fillId="4" borderId="24" xfId="1" applyFont="1" applyFill="1" applyBorder="1" applyAlignment="1">
      <alignment horizontal="center" vertical="center" wrapText="1"/>
    </xf>
    <xf numFmtId="0" fontId="109" fillId="4" borderId="47" xfId="1" applyFont="1" applyFill="1" applyBorder="1" applyAlignment="1">
      <alignment horizontal="center" vertical="center" wrapText="1"/>
    </xf>
    <xf numFmtId="0" fontId="109" fillId="4" borderId="48" xfId="1" applyFont="1" applyFill="1" applyBorder="1" applyAlignment="1">
      <alignment horizontal="center" vertical="center" wrapText="1"/>
    </xf>
    <xf numFmtId="0" fontId="111" fillId="4" borderId="24" xfId="0" applyFont="1" applyFill="1" applyBorder="1" applyAlignment="1">
      <alignment horizontal="center" vertical="center"/>
    </xf>
    <xf numFmtId="0" fontId="0" fillId="0" borderId="47" xfId="0" applyBorder="1" applyAlignment="1">
      <alignment horizontal="center" vertical="center"/>
    </xf>
    <xf numFmtId="0" fontId="0" fillId="0" borderId="49" xfId="0" applyBorder="1" applyAlignment="1">
      <alignment horizontal="center" vertical="center"/>
    </xf>
    <xf numFmtId="0" fontId="111" fillId="4" borderId="25" xfId="0" applyFont="1" applyFill="1" applyBorder="1" applyAlignment="1">
      <alignment horizontal="center" vertical="center"/>
    </xf>
    <xf numFmtId="0" fontId="111" fillId="4" borderId="62" xfId="0" applyFont="1" applyFill="1" applyBorder="1" applyAlignment="1">
      <alignment horizontal="center" vertical="center"/>
    </xf>
    <xf numFmtId="0" fontId="111" fillId="4" borderId="83" xfId="0" applyFont="1" applyFill="1" applyBorder="1" applyAlignment="1">
      <alignment horizontal="center" vertical="center"/>
    </xf>
    <xf numFmtId="0" fontId="88" fillId="0" borderId="24" xfId="0" applyFont="1" applyBorder="1" applyAlignment="1">
      <alignment horizontal="center"/>
    </xf>
    <xf numFmtId="0" fontId="88" fillId="0" borderId="47" xfId="0" applyFont="1" applyBorder="1" applyAlignment="1">
      <alignment horizontal="center"/>
    </xf>
    <xf numFmtId="0" fontId="88" fillId="0" borderId="49" xfId="0" applyFont="1" applyBorder="1" applyAlignment="1">
      <alignment horizontal="center"/>
    </xf>
    <xf numFmtId="0" fontId="111" fillId="4" borderId="25" xfId="0" applyFont="1" applyFill="1" applyBorder="1" applyAlignment="1">
      <alignment horizontal="left" vertical="center"/>
    </xf>
    <xf numFmtId="0" fontId="111" fillId="4" borderId="62" xfId="0" applyFont="1" applyFill="1" applyBorder="1" applyAlignment="1">
      <alignment horizontal="left" vertical="center"/>
    </xf>
    <xf numFmtId="0" fontId="111" fillId="4" borderId="83" xfId="0" applyFont="1" applyFill="1" applyBorder="1" applyAlignment="1">
      <alignment horizontal="left" vertical="center"/>
    </xf>
    <xf numFmtId="0" fontId="109" fillId="4" borderId="24" xfId="1" applyFont="1" applyFill="1" applyBorder="1" applyAlignment="1">
      <alignment horizontal="left" vertical="center" wrapText="1"/>
    </xf>
    <xf numFmtId="0" fontId="109" fillId="4" borderId="47" xfId="1" applyFont="1" applyFill="1" applyBorder="1" applyAlignment="1">
      <alignment horizontal="left" vertical="center" wrapText="1"/>
    </xf>
    <xf numFmtId="0" fontId="109" fillId="4" borderId="48" xfId="1" applyFont="1" applyFill="1" applyBorder="1" applyAlignment="1">
      <alignment horizontal="left" vertical="center" wrapText="1"/>
    </xf>
    <xf numFmtId="0" fontId="111" fillId="4" borderId="47" xfId="0" applyFont="1" applyFill="1" applyBorder="1" applyAlignment="1">
      <alignment horizontal="left" vertical="center"/>
    </xf>
    <xf numFmtId="0" fontId="111" fillId="4" borderId="49" xfId="0" applyFont="1" applyFill="1" applyBorder="1" applyAlignment="1">
      <alignment horizontal="left" vertical="center"/>
    </xf>
    <xf numFmtId="0" fontId="173" fillId="55" borderId="50" xfId="1" applyFont="1" applyFill="1" applyBorder="1" applyAlignment="1">
      <alignment horizontal="left" vertical="center"/>
    </xf>
    <xf numFmtId="0" fontId="173" fillId="55" borderId="43" xfId="1" applyFont="1" applyFill="1" applyBorder="1" applyAlignment="1">
      <alignment horizontal="left" vertical="center"/>
    </xf>
    <xf numFmtId="0" fontId="173" fillId="55" borderId="51" xfId="1" applyFont="1" applyFill="1" applyBorder="1" applyAlignment="1">
      <alignment horizontal="left" vertical="center"/>
    </xf>
    <xf numFmtId="0" fontId="109" fillId="4" borderId="24" xfId="1" applyFont="1" applyFill="1" applyBorder="1" applyAlignment="1">
      <alignment horizontal="left" vertical="center"/>
    </xf>
    <xf numFmtId="0" fontId="109" fillId="4" borderId="48" xfId="1" applyFont="1" applyFill="1" applyBorder="1" applyAlignment="1">
      <alignment horizontal="left" vertical="center"/>
    </xf>
    <xf numFmtId="0" fontId="172" fillId="55" borderId="50" xfId="1" applyFont="1" applyFill="1" applyBorder="1" applyAlignment="1">
      <alignment horizontal="left" vertical="center" wrapText="1"/>
    </xf>
    <xf numFmtId="0" fontId="172" fillId="55" borderId="51" xfId="1" applyFont="1" applyFill="1" applyBorder="1" applyAlignment="1">
      <alignment horizontal="left" vertical="center" wrapText="1"/>
    </xf>
    <xf numFmtId="0" fontId="172" fillId="55" borderId="52" xfId="1" applyFont="1" applyFill="1" applyBorder="1" applyAlignment="1">
      <alignment horizontal="left" vertical="center" wrapText="1"/>
    </xf>
    <xf numFmtId="0" fontId="113" fillId="9" borderId="37" xfId="0" applyFont="1" applyFill="1" applyBorder="1" applyAlignment="1">
      <alignment horizontal="center" vertical="center"/>
    </xf>
    <xf numFmtId="0" fontId="113" fillId="9" borderId="58" xfId="0" applyFont="1" applyFill="1" applyBorder="1" applyAlignment="1">
      <alignment horizontal="center" vertical="center"/>
    </xf>
    <xf numFmtId="0" fontId="113" fillId="9" borderId="28" xfId="0" applyFont="1" applyFill="1" applyBorder="1" applyAlignment="1">
      <alignment horizontal="center" vertical="center"/>
    </xf>
    <xf numFmtId="0" fontId="113" fillId="9" borderId="57" xfId="0" applyFont="1" applyFill="1" applyBorder="1" applyAlignment="1">
      <alignment horizontal="center" vertical="center"/>
    </xf>
    <xf numFmtId="0" fontId="113" fillId="9" borderId="27" xfId="0" applyFont="1" applyFill="1" applyBorder="1" applyAlignment="1">
      <alignment horizontal="center" vertical="center"/>
    </xf>
    <xf numFmtId="0" fontId="113" fillId="9" borderId="29" xfId="0" applyFont="1" applyFill="1" applyBorder="1" applyAlignment="1">
      <alignment horizontal="center" vertical="center"/>
    </xf>
    <xf numFmtId="0" fontId="122" fillId="36" borderId="8" xfId="1" applyFont="1" applyFill="1" applyBorder="1" applyAlignment="1">
      <alignment horizontal="left" vertical="center" wrapText="1"/>
    </xf>
    <xf numFmtId="0" fontId="122" fillId="36" borderId="9" xfId="1" applyFont="1" applyFill="1" applyBorder="1" applyAlignment="1">
      <alignment horizontal="left" vertical="center" wrapText="1"/>
    </xf>
    <xf numFmtId="0" fontId="122" fillId="36" borderId="10" xfId="1" applyFont="1" applyFill="1" applyBorder="1" applyAlignment="1">
      <alignment horizontal="left" vertical="center" wrapText="1"/>
    </xf>
    <xf numFmtId="0" fontId="110" fillId="0" borderId="6" xfId="0" applyFont="1" applyBorder="1" applyAlignment="1">
      <alignment horizontal="left" vertical="top" wrapText="1"/>
    </xf>
    <xf numFmtId="0" fontId="110" fillId="0" borderId="0" xfId="0" applyFont="1" applyBorder="1" applyAlignment="1">
      <alignment horizontal="left" vertical="top" wrapText="1"/>
    </xf>
    <xf numFmtId="0" fontId="110" fillId="0" borderId="21" xfId="0" applyFont="1" applyBorder="1" applyAlignment="1">
      <alignment horizontal="left" vertical="top" wrapText="1"/>
    </xf>
    <xf numFmtId="0" fontId="110" fillId="0" borderId="22" xfId="0" applyFont="1" applyBorder="1" applyAlignment="1">
      <alignment horizontal="left" vertical="top" wrapText="1"/>
    </xf>
    <xf numFmtId="0" fontId="123" fillId="36" borderId="8" xfId="1" applyFont="1" applyFill="1" applyBorder="1" applyAlignment="1">
      <alignment horizontal="left" vertical="top" wrapText="1"/>
    </xf>
    <xf numFmtId="0" fontId="123" fillId="36" borderId="9" xfId="1" applyFont="1" applyFill="1" applyBorder="1" applyAlignment="1">
      <alignment horizontal="left" vertical="top" wrapText="1"/>
    </xf>
    <xf numFmtId="0" fontId="123" fillId="36" borderId="10" xfId="1" applyFont="1" applyFill="1" applyBorder="1" applyAlignment="1">
      <alignment horizontal="left" vertical="top" wrapText="1"/>
    </xf>
    <xf numFmtId="0" fontId="172" fillId="55" borderId="50" xfId="1" applyFont="1" applyFill="1" applyBorder="1" applyAlignment="1">
      <alignment horizontal="left" vertical="center"/>
    </xf>
    <xf numFmtId="0" fontId="172" fillId="55" borderId="51" xfId="1" applyFont="1" applyFill="1" applyBorder="1" applyAlignment="1">
      <alignment horizontal="left" vertical="center"/>
    </xf>
    <xf numFmtId="0" fontId="172" fillId="55" borderId="52" xfId="1" applyFont="1" applyFill="1" applyBorder="1" applyAlignment="1">
      <alignment horizontal="left" vertical="center"/>
    </xf>
    <xf numFmtId="0" fontId="172" fillId="55" borderId="1" xfId="1" applyFont="1" applyFill="1" applyBorder="1" applyAlignment="1">
      <alignment horizontal="left" vertical="center"/>
    </xf>
    <xf numFmtId="0" fontId="172" fillId="55" borderId="15" xfId="1" applyFont="1" applyFill="1" applyBorder="1" applyAlignment="1">
      <alignment horizontal="left" vertical="center"/>
    </xf>
    <xf numFmtId="0" fontId="172" fillId="55" borderId="7" xfId="1" applyFont="1" applyFill="1" applyBorder="1" applyAlignment="1">
      <alignment horizontal="left" vertical="center"/>
    </xf>
    <xf numFmtId="0" fontId="121" fillId="34" borderId="6" xfId="0" applyFont="1" applyFill="1" applyBorder="1" applyAlignment="1">
      <alignment horizontal="left" vertical="top" wrapText="1"/>
    </xf>
    <xf numFmtId="0" fontId="121" fillId="34" borderId="0" xfId="0" applyFont="1" applyFill="1" applyBorder="1" applyAlignment="1">
      <alignment horizontal="left" vertical="top" wrapText="1"/>
    </xf>
    <xf numFmtId="0" fontId="121" fillId="34" borderId="20" xfId="0" applyFont="1" applyFill="1" applyBorder="1" applyAlignment="1">
      <alignment horizontal="left" vertical="top" wrapText="1"/>
    </xf>
    <xf numFmtId="0" fontId="121" fillId="34" borderId="21" xfId="0" applyFont="1" applyFill="1" applyBorder="1" applyAlignment="1">
      <alignment horizontal="left" vertical="top" wrapText="1"/>
    </xf>
    <xf numFmtId="0" fontId="121" fillId="34" borderId="22" xfId="0" applyFont="1" applyFill="1" applyBorder="1" applyAlignment="1">
      <alignment horizontal="left" vertical="top" wrapText="1"/>
    </xf>
    <xf numFmtId="0" fontId="121" fillId="34" borderId="23" xfId="0" applyFont="1" applyFill="1" applyBorder="1" applyAlignment="1">
      <alignment horizontal="left" vertical="top" wrapText="1"/>
    </xf>
    <xf numFmtId="0" fontId="12" fillId="0" borderId="46" xfId="1" applyFont="1" applyFill="1" applyBorder="1" applyAlignment="1" applyProtection="1">
      <alignment horizontal="left" vertical="top" wrapText="1"/>
      <protection locked="0"/>
    </xf>
    <xf numFmtId="0" fontId="12" fillId="0" borderId="47" xfId="1" applyFont="1" applyFill="1" applyBorder="1" applyAlignment="1" applyProtection="1">
      <alignment horizontal="left" vertical="top" wrapText="1"/>
      <protection locked="0"/>
    </xf>
    <xf numFmtId="0" fontId="12" fillId="0" borderId="24" xfId="1" applyFont="1" applyFill="1" applyBorder="1" applyAlignment="1" applyProtection="1">
      <alignment horizontal="left" vertical="top" wrapText="1"/>
      <protection locked="0"/>
    </xf>
    <xf numFmtId="0" fontId="95" fillId="5" borderId="13" xfId="0" applyFont="1" applyFill="1" applyBorder="1" applyAlignment="1">
      <alignment horizontal="right" vertical="center" wrapText="1"/>
    </xf>
    <xf numFmtId="0" fontId="95" fillId="5" borderId="14" xfId="0" applyFont="1" applyFill="1" applyBorder="1" applyAlignment="1">
      <alignment horizontal="right" vertical="center" wrapText="1"/>
    </xf>
    <xf numFmtId="0" fontId="88" fillId="9" borderId="27" xfId="0" applyFont="1" applyFill="1" applyBorder="1" applyAlignment="1">
      <alignment horizontal="center" vertical="center" wrapText="1"/>
    </xf>
    <xf numFmtId="0" fontId="88" fillId="9" borderId="29" xfId="0" applyFont="1" applyFill="1" applyBorder="1" applyAlignment="1">
      <alignment horizontal="center" vertical="center" wrapText="1"/>
    </xf>
    <xf numFmtId="0" fontId="88" fillId="0" borderId="33" xfId="0" applyFont="1" applyBorder="1" applyAlignment="1">
      <alignment horizontal="left" vertical="top" wrapText="1"/>
    </xf>
    <xf numFmtId="0" fontId="88" fillId="0" borderId="54" xfId="0" applyFont="1" applyBorder="1" applyAlignment="1">
      <alignment horizontal="left" vertical="top" wrapText="1"/>
    </xf>
    <xf numFmtId="0" fontId="88" fillId="0" borderId="56" xfId="0" applyFont="1" applyBorder="1" applyAlignment="1">
      <alignment horizontal="left" vertical="top" wrapText="1"/>
    </xf>
    <xf numFmtId="0" fontId="88" fillId="0" borderId="24" xfId="0" applyFont="1" applyFill="1" applyBorder="1" applyAlignment="1">
      <alignment horizontal="left" vertical="center" wrapText="1"/>
    </xf>
    <xf numFmtId="0" fontId="88" fillId="0" borderId="47" xfId="0" applyFont="1" applyFill="1" applyBorder="1" applyAlignment="1">
      <alignment horizontal="left" vertical="center" wrapText="1"/>
    </xf>
    <xf numFmtId="0" fontId="88" fillId="0" borderId="49" xfId="0" applyFont="1" applyFill="1" applyBorder="1" applyAlignment="1">
      <alignment horizontal="left" vertical="center" wrapText="1"/>
    </xf>
    <xf numFmtId="0" fontId="88" fillId="5" borderId="24" xfId="0" applyFont="1" applyFill="1" applyBorder="1" applyAlignment="1">
      <alignment horizontal="center" vertical="top" wrapText="1"/>
    </xf>
    <xf numFmtId="0" fontId="88" fillId="5" borderId="47" xfId="0" applyFont="1" applyFill="1" applyBorder="1" applyAlignment="1">
      <alignment horizontal="center" vertical="top" wrapText="1"/>
    </xf>
    <xf numFmtId="0" fontId="88" fillId="5" borderId="49" xfId="0" applyFont="1" applyFill="1" applyBorder="1" applyAlignment="1">
      <alignment horizontal="center" vertical="top" wrapText="1"/>
    </xf>
    <xf numFmtId="0" fontId="89" fillId="0" borderId="14" xfId="0" applyFont="1" applyBorder="1" applyAlignment="1">
      <alignment horizontal="left" vertical="top" wrapText="1"/>
    </xf>
    <xf numFmtId="0" fontId="89" fillId="0" borderId="17" xfId="0" applyFont="1" applyBorder="1" applyAlignment="1">
      <alignment horizontal="left" vertical="top" wrapText="1"/>
    </xf>
    <xf numFmtId="0" fontId="90" fillId="55" borderId="21" xfId="1" applyFont="1" applyFill="1" applyBorder="1" applyAlignment="1">
      <alignment horizontal="center" vertical="top" wrapText="1"/>
    </xf>
    <xf numFmtId="0" fontId="90" fillId="55" borderId="22" xfId="1" applyFont="1" applyFill="1" applyBorder="1" applyAlignment="1">
      <alignment horizontal="center" vertical="top"/>
    </xf>
    <xf numFmtId="0" fontId="90" fillId="55" borderId="23" xfId="1" applyFont="1" applyFill="1" applyBorder="1" applyAlignment="1">
      <alignment horizontal="center" vertical="top"/>
    </xf>
    <xf numFmtId="0" fontId="89" fillId="0" borderId="9" xfId="0" applyFont="1" applyBorder="1" applyAlignment="1">
      <alignment horizontal="left" vertical="top" wrapText="1"/>
    </xf>
    <xf numFmtId="0" fontId="89" fillId="0" borderId="10" xfId="0" applyFont="1" applyBorder="1" applyAlignment="1">
      <alignment horizontal="left" vertical="top" wrapText="1"/>
    </xf>
    <xf numFmtId="0" fontId="89" fillId="0" borderId="51" xfId="0" applyFont="1" applyBorder="1" applyAlignment="1">
      <alignment horizontal="left" vertical="top" wrapText="1"/>
    </xf>
    <xf numFmtId="0" fontId="89" fillId="0" borderId="52" xfId="0" applyFont="1" applyBorder="1" applyAlignment="1">
      <alignment horizontal="left" vertical="top" wrapText="1"/>
    </xf>
    <xf numFmtId="0" fontId="89" fillId="0" borderId="13" xfId="0" applyFont="1" applyBorder="1" applyAlignment="1">
      <alignment horizontal="left" vertical="top" wrapText="1"/>
    </xf>
    <xf numFmtId="0" fontId="12" fillId="0" borderId="8" xfId="1" applyFont="1" applyBorder="1" applyAlignment="1" applyProtection="1">
      <alignment horizontal="left" vertical="top" wrapText="1"/>
      <protection locked="0"/>
    </xf>
    <xf numFmtId="0" fontId="12" fillId="0" borderId="63" xfId="1" applyFont="1" applyBorder="1" applyAlignment="1" applyProtection="1">
      <alignment horizontal="left" vertical="top" wrapText="1"/>
      <protection locked="0"/>
    </xf>
    <xf numFmtId="0" fontId="12" fillId="0" borderId="9" xfId="1" applyFont="1" applyBorder="1" applyAlignment="1" applyProtection="1">
      <alignment horizontal="left" vertical="top" wrapText="1"/>
      <protection locked="0"/>
    </xf>
    <xf numFmtId="0" fontId="12" fillId="0" borderId="10" xfId="1" applyFont="1" applyBorder="1" applyAlignment="1" applyProtection="1">
      <alignment horizontal="left" vertical="top" wrapText="1"/>
      <protection locked="0"/>
    </xf>
    <xf numFmtId="0" fontId="8" fillId="36" borderId="3" xfId="1" applyFont="1" applyFill="1" applyBorder="1" applyAlignment="1">
      <alignment horizontal="center" vertical="top"/>
    </xf>
    <xf numFmtId="0" fontId="8" fillId="36" borderId="4" xfId="1" applyFont="1" applyFill="1" applyBorder="1" applyAlignment="1">
      <alignment horizontal="center" vertical="top"/>
    </xf>
    <xf numFmtId="0" fontId="8" fillId="36" borderId="5" xfId="1" applyFont="1" applyFill="1" applyBorder="1" applyAlignment="1">
      <alignment horizontal="center" vertical="top"/>
    </xf>
    <xf numFmtId="0" fontId="90" fillId="55" borderId="4" xfId="1" applyFont="1" applyFill="1" applyBorder="1" applyAlignment="1">
      <alignment horizontal="center" vertical="center"/>
    </xf>
    <xf numFmtId="0" fontId="90" fillId="55" borderId="5" xfId="1" applyFont="1" applyFill="1" applyBorder="1" applyAlignment="1">
      <alignment horizontal="center" vertical="center"/>
    </xf>
    <xf numFmtId="0" fontId="89" fillId="0" borderId="50" xfId="0" applyFont="1" applyBorder="1" applyAlignment="1">
      <alignment horizontal="left" vertical="top" wrapText="1"/>
    </xf>
    <xf numFmtId="0" fontId="173" fillId="55" borderId="11" xfId="1" applyFont="1" applyFill="1" applyBorder="1" applyAlignment="1">
      <alignment horizontal="left" vertical="top" wrapText="1"/>
    </xf>
    <xf numFmtId="0" fontId="173" fillId="55" borderId="19" xfId="1" applyFont="1" applyFill="1" applyBorder="1" applyAlignment="1">
      <alignment horizontal="left" vertical="top" wrapText="1"/>
    </xf>
    <xf numFmtId="0" fontId="173" fillId="55" borderId="40" xfId="1" applyFont="1" applyFill="1" applyBorder="1" applyAlignment="1">
      <alignment horizontal="left" vertical="top" wrapText="1"/>
    </xf>
    <xf numFmtId="0" fontId="173" fillId="55" borderId="6" xfId="1" applyFont="1" applyFill="1" applyBorder="1" applyAlignment="1">
      <alignment horizontal="left" vertical="top" wrapText="1"/>
    </xf>
    <xf numFmtId="0" fontId="173" fillId="55" borderId="0" xfId="1" applyFont="1" applyFill="1" applyBorder="1" applyAlignment="1">
      <alignment horizontal="left" vertical="top" wrapText="1"/>
    </xf>
    <xf numFmtId="0" fontId="173" fillId="55" borderId="20" xfId="1" applyFont="1" applyFill="1" applyBorder="1" applyAlignment="1">
      <alignment horizontal="left" vertical="top" wrapText="1"/>
    </xf>
    <xf numFmtId="0" fontId="88" fillId="0" borderId="14" xfId="0" applyFont="1" applyBorder="1" applyAlignment="1">
      <alignment horizontal="left" vertical="top" wrapText="1"/>
    </xf>
    <xf numFmtId="0" fontId="88" fillId="0" borderId="17" xfId="0" applyFont="1" applyBorder="1" applyAlignment="1">
      <alignment horizontal="left" vertical="top" wrapText="1"/>
    </xf>
    <xf numFmtId="0" fontId="89" fillId="0" borderId="82" xfId="0" applyFont="1" applyBorder="1" applyAlignment="1">
      <alignment horizontal="left" vertical="top" wrapText="1"/>
    </xf>
    <xf numFmtId="0" fontId="89" fillId="0" borderId="81" xfId="0" applyFont="1" applyBorder="1" applyAlignment="1">
      <alignment horizontal="left" vertical="top" wrapText="1"/>
    </xf>
    <xf numFmtId="0" fontId="89" fillId="0" borderId="80" xfId="0" applyFont="1" applyBorder="1" applyAlignment="1">
      <alignment horizontal="left" vertical="top" wrapText="1"/>
    </xf>
    <xf numFmtId="0" fontId="173" fillId="55" borderId="11" xfId="1" applyFont="1" applyFill="1" applyBorder="1" applyAlignment="1">
      <alignment horizontal="left" vertical="center"/>
    </xf>
    <xf numFmtId="0" fontId="173" fillId="55" borderId="19" xfId="1" applyFont="1" applyFill="1" applyBorder="1" applyAlignment="1">
      <alignment horizontal="left" vertical="center"/>
    </xf>
    <xf numFmtId="0" fontId="173" fillId="55" borderId="40" xfId="1" applyFont="1" applyFill="1" applyBorder="1" applyAlignment="1">
      <alignment horizontal="left" vertical="center"/>
    </xf>
    <xf numFmtId="0" fontId="12" fillId="0" borderId="23" xfId="1" applyFont="1" applyBorder="1" applyAlignment="1" applyProtection="1">
      <alignment horizontal="left" vertical="top" wrapText="1"/>
      <protection locked="0"/>
    </xf>
    <xf numFmtId="0" fontId="173" fillId="55" borderId="11" xfId="1" applyFont="1" applyFill="1" applyBorder="1" applyAlignment="1">
      <alignment horizontal="center" vertical="center"/>
    </xf>
    <xf numFmtId="0" fontId="173" fillId="55" borderId="19" xfId="1" applyFont="1" applyFill="1" applyBorder="1" applyAlignment="1">
      <alignment horizontal="center" vertical="center"/>
    </xf>
    <xf numFmtId="0" fontId="173" fillId="55" borderId="40" xfId="1" applyFont="1" applyFill="1" applyBorder="1" applyAlignment="1">
      <alignment horizontal="center" vertical="center"/>
    </xf>
    <xf numFmtId="0" fontId="9" fillId="36" borderId="15" xfId="1" applyFont="1" applyFill="1" applyBorder="1" applyAlignment="1">
      <alignment horizontal="center" vertical="top"/>
    </xf>
    <xf numFmtId="14" fontId="126" fillId="0" borderId="16" xfId="1" applyNumberFormat="1" applyFont="1" applyBorder="1" applyAlignment="1" applyProtection="1">
      <alignment horizontal="center" vertical="center"/>
      <protection locked="0"/>
    </xf>
    <xf numFmtId="0" fontId="124" fillId="36" borderId="53" xfId="0" applyFont="1" applyFill="1" applyBorder="1" applyAlignment="1">
      <alignment horizontal="left" vertical="top" wrapText="1"/>
    </xf>
    <xf numFmtId="0" fontId="124" fillId="36" borderId="54" xfId="0" applyFont="1" applyFill="1" applyBorder="1" applyAlignment="1">
      <alignment horizontal="left" vertical="top" wrapText="1"/>
    </xf>
    <xf numFmtId="0" fontId="124" fillId="36" borderId="6" xfId="0" applyFont="1" applyFill="1" applyBorder="1" applyAlignment="1">
      <alignment horizontal="left" vertical="top" wrapText="1"/>
    </xf>
    <xf numFmtId="0" fontId="124" fillId="36" borderId="0" xfId="0" applyFont="1" applyFill="1" applyBorder="1" applyAlignment="1">
      <alignment horizontal="left" vertical="top" wrapText="1"/>
    </xf>
    <xf numFmtId="0" fontId="124" fillId="36" borderId="60" xfId="0" applyFont="1" applyFill="1" applyBorder="1" applyAlignment="1">
      <alignment horizontal="left" vertical="top" wrapText="1"/>
    </xf>
    <xf numFmtId="0" fontId="90" fillId="55" borderId="1" xfId="1" applyFont="1" applyFill="1" applyBorder="1" applyAlignment="1">
      <alignment horizontal="center" vertical="center"/>
    </xf>
    <xf numFmtId="0" fontId="90" fillId="55" borderId="0" xfId="1" applyFont="1" applyFill="1" applyBorder="1" applyAlignment="1">
      <alignment horizontal="center" vertical="center"/>
    </xf>
    <xf numFmtId="0" fontId="90" fillId="55" borderId="20" xfId="1" applyFont="1" applyFill="1" applyBorder="1" applyAlignment="1">
      <alignment horizontal="center" vertical="center"/>
    </xf>
    <xf numFmtId="0" fontId="173" fillId="21" borderId="27" xfId="1" applyFont="1" applyFill="1" applyBorder="1" applyAlignment="1">
      <alignment horizontal="center" vertical="center"/>
    </xf>
    <xf numFmtId="0" fontId="173" fillId="21" borderId="29" xfId="1" applyFont="1" applyFill="1" applyBorder="1" applyAlignment="1">
      <alignment horizontal="center" vertical="center"/>
    </xf>
    <xf numFmtId="0" fontId="9" fillId="34" borderId="3" xfId="1" applyFont="1" applyFill="1" applyBorder="1" applyAlignment="1">
      <alignment horizontal="center" vertical="top"/>
    </xf>
    <xf numFmtId="0" fontId="9" fillId="34" borderId="4" xfId="1" applyFont="1" applyFill="1" applyBorder="1" applyAlignment="1">
      <alignment horizontal="center" vertical="top"/>
    </xf>
    <xf numFmtId="0" fontId="9" fillId="34" borderId="5" xfId="1" applyFont="1" applyFill="1" applyBorder="1" applyAlignment="1">
      <alignment horizontal="center" vertical="top"/>
    </xf>
    <xf numFmtId="0" fontId="90" fillId="21" borderId="1" xfId="1" applyFont="1" applyFill="1" applyBorder="1" applyAlignment="1">
      <alignment horizontal="center" vertical="top"/>
    </xf>
    <xf numFmtId="0" fontId="90" fillId="21" borderId="15" xfId="1" applyFont="1" applyFill="1" applyBorder="1" applyAlignment="1">
      <alignment horizontal="center" vertical="top"/>
    </xf>
    <xf numFmtId="0" fontId="90" fillId="21" borderId="7" xfId="1" applyFont="1" applyFill="1" applyBorder="1" applyAlignment="1">
      <alignment horizontal="center" vertical="top"/>
    </xf>
    <xf numFmtId="0" fontId="12" fillId="0" borderId="61" xfId="1" applyFont="1" applyBorder="1" applyAlignment="1">
      <alignment horizontal="left" vertical="center"/>
    </xf>
    <xf numFmtId="0" fontId="12" fillId="0" borderId="62" xfId="1" applyFont="1" applyBorder="1" applyAlignment="1">
      <alignment horizontal="left" vertical="center"/>
    </xf>
    <xf numFmtId="0" fontId="12" fillId="0" borderId="63" xfId="1" applyFont="1" applyBorder="1" applyAlignment="1">
      <alignment horizontal="left" vertical="center"/>
    </xf>
    <xf numFmtId="0" fontId="11" fillId="0" borderId="46" xfId="0" applyFont="1" applyBorder="1" applyAlignment="1">
      <alignment horizontal="left" vertical="center"/>
    </xf>
    <xf numFmtId="0" fontId="11" fillId="0" borderId="47" xfId="0" applyFont="1" applyBorder="1" applyAlignment="1">
      <alignment horizontal="left" vertical="center"/>
    </xf>
    <xf numFmtId="0" fontId="11" fillId="0" borderId="48" xfId="0" applyFont="1" applyBorder="1" applyAlignment="1">
      <alignment horizontal="left" vertical="center"/>
    </xf>
    <xf numFmtId="0" fontId="11" fillId="0" borderId="24" xfId="0" applyFont="1" applyBorder="1" applyAlignment="1">
      <alignment horizontal="left" vertical="center"/>
    </xf>
    <xf numFmtId="0" fontId="17" fillId="0" borderId="33" xfId="0" applyFont="1" applyBorder="1" applyAlignment="1">
      <alignment horizontal="center" vertical="center" wrapText="1"/>
    </xf>
    <xf numFmtId="0" fontId="17" fillId="0" borderId="54" xfId="0" applyFont="1" applyBorder="1" applyAlignment="1">
      <alignment horizontal="center" vertical="center" wrapText="1"/>
    </xf>
    <xf numFmtId="0" fontId="17" fillId="0" borderId="55" xfId="0" applyFont="1" applyBorder="1" applyAlignment="1">
      <alignment horizontal="center" vertical="center" wrapText="1"/>
    </xf>
    <xf numFmtId="0" fontId="17" fillId="0" borderId="28" xfId="0" applyFont="1" applyBorder="1" applyAlignment="1">
      <alignment horizontal="center" vertical="center" wrapText="1"/>
    </xf>
    <xf numFmtId="0" fontId="17" fillId="0" borderId="57" xfId="0" applyFont="1" applyBorder="1" applyAlignment="1">
      <alignment horizontal="center" vertical="center" wrapText="1"/>
    </xf>
    <xf numFmtId="0" fontId="17" fillId="0" borderId="58" xfId="0" applyFont="1" applyBorder="1" applyAlignment="1">
      <alignment horizontal="center" vertical="center" wrapText="1"/>
    </xf>
    <xf numFmtId="0" fontId="17" fillId="0" borderId="60" xfId="0" applyFont="1" applyBorder="1" applyAlignment="1">
      <alignment horizontal="center" vertical="center"/>
    </xf>
    <xf numFmtId="0" fontId="17" fillId="0" borderId="6"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20"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23" xfId="0" applyFont="1" applyBorder="1" applyAlignment="1">
      <alignment horizontal="center" vertical="center" wrapText="1"/>
    </xf>
    <xf numFmtId="0" fontId="20" fillId="21" borderId="15" xfId="0" applyFont="1" applyFill="1" applyBorder="1" applyAlignment="1">
      <alignment horizontal="left" vertical="center"/>
    </xf>
    <xf numFmtId="0" fontId="20" fillId="21" borderId="7" xfId="0" applyFont="1" applyFill="1" applyBorder="1" applyAlignment="1">
      <alignment horizontal="left" vertical="center"/>
    </xf>
    <xf numFmtId="0" fontId="21" fillId="0" borderId="0" xfId="0" applyFont="1" applyBorder="1" applyAlignment="1">
      <alignment horizontal="center" vertical="center"/>
    </xf>
    <xf numFmtId="0" fontId="21" fillId="0" borderId="57" xfId="0" applyFont="1" applyBorder="1" applyAlignment="1">
      <alignment horizontal="center" vertical="center"/>
    </xf>
    <xf numFmtId="0" fontId="2" fillId="21" borderId="11" xfId="0" applyFont="1" applyFill="1" applyBorder="1" applyAlignment="1">
      <alignment horizontal="center" vertical="center" wrapText="1"/>
    </xf>
    <xf numFmtId="0" fontId="2" fillId="21" borderId="19" xfId="0" applyFont="1" applyFill="1" applyBorder="1" applyAlignment="1">
      <alignment horizontal="center" vertical="center" wrapText="1"/>
    </xf>
    <xf numFmtId="0" fontId="2" fillId="21" borderId="40" xfId="0" applyFont="1" applyFill="1" applyBorder="1" applyAlignment="1">
      <alignment horizontal="center" vertical="center" wrapText="1"/>
    </xf>
    <xf numFmtId="0" fontId="2" fillId="21" borderId="21" xfId="0" applyFont="1" applyFill="1" applyBorder="1" applyAlignment="1">
      <alignment horizontal="center" vertical="center" wrapText="1"/>
    </xf>
    <xf numFmtId="0" fontId="2" fillId="21" borderId="22" xfId="0" applyFont="1" applyFill="1" applyBorder="1" applyAlignment="1">
      <alignment horizontal="center" vertical="center" wrapText="1"/>
    </xf>
    <xf numFmtId="0" fontId="2" fillId="21" borderId="23" xfId="0" applyFont="1" applyFill="1" applyBorder="1" applyAlignment="1">
      <alignment horizontal="center" vertical="center" wrapText="1"/>
    </xf>
    <xf numFmtId="0" fontId="21" fillId="0" borderId="54" xfId="0" applyFont="1" applyBorder="1" applyAlignment="1">
      <alignment horizontal="center" vertical="center"/>
    </xf>
    <xf numFmtId="0" fontId="25" fillId="11" borderId="11" xfId="0" applyFont="1" applyFill="1" applyBorder="1" applyAlignment="1">
      <alignment horizontal="center" vertical="center"/>
    </xf>
    <xf numFmtId="0" fontId="25" fillId="11" borderId="19" xfId="0" applyFont="1" applyFill="1" applyBorder="1" applyAlignment="1">
      <alignment horizontal="center" vertical="center"/>
    </xf>
    <xf numFmtId="0" fontId="25" fillId="11" borderId="40" xfId="0" applyFont="1" applyFill="1" applyBorder="1" applyAlignment="1">
      <alignment horizontal="center" vertical="center"/>
    </xf>
    <xf numFmtId="0" fontId="18" fillId="0" borderId="74" xfId="0" applyFont="1" applyBorder="1" applyAlignment="1">
      <alignment horizontal="left" vertical="top" wrapText="1"/>
    </xf>
    <xf numFmtId="0" fontId="18" fillId="0" borderId="66" xfId="0" applyFont="1" applyBorder="1" applyAlignment="1">
      <alignment horizontal="left" vertical="top" wrapText="1"/>
    </xf>
    <xf numFmtId="0" fontId="18" fillId="0" borderId="67" xfId="0" applyFont="1" applyBorder="1" applyAlignment="1">
      <alignment horizontal="left" vertical="top" wrapText="1"/>
    </xf>
    <xf numFmtId="0" fontId="18" fillId="0" borderId="75" xfId="0" applyFont="1" applyBorder="1" applyAlignment="1">
      <alignment horizontal="left" vertical="top" wrapText="1"/>
    </xf>
    <xf numFmtId="0" fontId="18" fillId="0" borderId="69" xfId="0" applyFont="1" applyBorder="1" applyAlignment="1">
      <alignment horizontal="left" vertical="top" wrapText="1"/>
    </xf>
    <xf numFmtId="0" fontId="18" fillId="0" borderId="70" xfId="0" applyFont="1" applyBorder="1" applyAlignment="1">
      <alignment horizontal="left" vertical="top" wrapText="1"/>
    </xf>
    <xf numFmtId="0" fontId="18" fillId="0" borderId="76" xfId="0" applyFont="1" applyBorder="1" applyAlignment="1">
      <alignment horizontal="left" vertical="top" wrapText="1"/>
    </xf>
    <xf numFmtId="0" fontId="18" fillId="0" borderId="72" xfId="0" applyFont="1" applyBorder="1" applyAlignment="1">
      <alignment horizontal="left" vertical="top" wrapText="1"/>
    </xf>
    <xf numFmtId="0" fontId="18" fillId="0" borderId="73" xfId="0" applyFont="1" applyBorder="1" applyAlignment="1">
      <alignment horizontal="left" vertical="top" wrapText="1"/>
    </xf>
    <xf numFmtId="0" fontId="25" fillId="11" borderId="1" xfId="0" applyFont="1" applyFill="1" applyBorder="1" applyAlignment="1">
      <alignment horizontal="center" vertical="center"/>
    </xf>
    <xf numFmtId="0" fontId="25" fillId="11" borderId="15" xfId="0" applyFont="1" applyFill="1" applyBorder="1" applyAlignment="1">
      <alignment horizontal="center" vertical="center"/>
    </xf>
    <xf numFmtId="0" fontId="25" fillId="11" borderId="7" xfId="0" applyFont="1" applyFill="1" applyBorder="1" applyAlignment="1">
      <alignment horizontal="center" vertical="center"/>
    </xf>
    <xf numFmtId="0" fontId="18" fillId="52" borderId="9" xfId="0" applyFont="1" applyFill="1" applyBorder="1" applyAlignment="1">
      <alignment horizontal="left" vertical="center"/>
    </xf>
    <xf numFmtId="0" fontId="18" fillId="52" borderId="10" xfId="0" applyFont="1" applyFill="1" applyBorder="1" applyAlignment="1">
      <alignment horizontal="left" vertical="center"/>
    </xf>
    <xf numFmtId="0" fontId="1" fillId="21" borderId="50" xfId="0" applyFont="1" applyFill="1" applyBorder="1" applyAlignment="1">
      <alignment horizontal="center" vertical="center"/>
    </xf>
    <xf numFmtId="0" fontId="1" fillId="21" borderId="51" xfId="0" applyFont="1" applyFill="1" applyBorder="1" applyAlignment="1">
      <alignment horizontal="center" vertical="center"/>
    </xf>
    <xf numFmtId="0" fontId="1" fillId="21" borderId="52" xfId="0" applyFont="1" applyFill="1" applyBorder="1" applyAlignment="1">
      <alignment horizontal="center" vertical="center"/>
    </xf>
    <xf numFmtId="0" fontId="57" fillId="21" borderId="11" xfId="0" applyFont="1" applyFill="1" applyBorder="1" applyAlignment="1">
      <alignment horizontal="center" vertical="center"/>
    </xf>
    <xf numFmtId="0" fontId="57" fillId="21" borderId="19" xfId="0" applyFont="1" applyFill="1" applyBorder="1" applyAlignment="1">
      <alignment horizontal="center" vertical="center"/>
    </xf>
    <xf numFmtId="0" fontId="57" fillId="21" borderId="40" xfId="0" applyFont="1" applyFill="1" applyBorder="1" applyAlignment="1">
      <alignment horizontal="center" vertical="center"/>
    </xf>
    <xf numFmtId="0" fontId="57" fillId="21" borderId="21" xfId="0" applyFont="1" applyFill="1" applyBorder="1" applyAlignment="1">
      <alignment horizontal="center" vertical="center"/>
    </xf>
    <xf numFmtId="0" fontId="57" fillId="21" borderId="22" xfId="0" applyFont="1" applyFill="1" applyBorder="1" applyAlignment="1">
      <alignment horizontal="center" vertical="center"/>
    </xf>
    <xf numFmtId="0" fontId="57" fillId="21" borderId="23" xfId="0" applyFont="1" applyFill="1" applyBorder="1" applyAlignment="1">
      <alignment horizontal="center" vertical="center"/>
    </xf>
    <xf numFmtId="0" fontId="23" fillId="5" borderId="21" xfId="0" applyFont="1" applyFill="1" applyBorder="1" applyAlignment="1">
      <alignment horizontal="center" vertical="center"/>
    </xf>
    <xf numFmtId="0" fontId="23" fillId="5" borderId="22" xfId="0" applyFont="1" applyFill="1" applyBorder="1" applyAlignment="1">
      <alignment horizontal="center" vertical="center"/>
    </xf>
    <xf numFmtId="0" fontId="23" fillId="5" borderId="23" xfId="0" applyFont="1" applyFill="1" applyBorder="1" applyAlignment="1">
      <alignment horizontal="center" vertical="center"/>
    </xf>
    <xf numFmtId="0" fontId="28" fillId="0" borderId="14" xfId="0" applyFont="1" applyBorder="1" applyAlignment="1">
      <alignment horizontal="left" vertical="center" wrapText="1"/>
    </xf>
    <xf numFmtId="0" fontId="28" fillId="0" borderId="24" xfId="0" applyFont="1" applyBorder="1" applyAlignment="1">
      <alignment horizontal="left" vertical="center" wrapText="1"/>
    </xf>
    <xf numFmtId="0" fontId="28" fillId="0" borderId="47" xfId="0" applyFont="1" applyBorder="1" applyAlignment="1">
      <alignment horizontal="left" vertical="center" wrapText="1"/>
    </xf>
    <xf numFmtId="0" fontId="28" fillId="0" borderId="48" xfId="0" applyFont="1" applyBorder="1" applyAlignment="1">
      <alignment horizontal="left" vertical="center" wrapText="1"/>
    </xf>
    <xf numFmtId="0" fontId="20" fillId="55" borderId="11" xfId="0" applyFont="1" applyFill="1" applyBorder="1" applyAlignment="1">
      <alignment horizontal="center" vertical="center" wrapText="1"/>
    </xf>
    <xf numFmtId="0" fontId="175" fillId="55" borderId="19" xfId="0" applyFont="1" applyFill="1" applyBorder="1" applyAlignment="1">
      <alignment wrapText="1"/>
    </xf>
    <xf numFmtId="0" fontId="175" fillId="55" borderId="40" xfId="0" applyFont="1" applyFill="1" applyBorder="1" applyAlignment="1">
      <alignment wrapText="1"/>
    </xf>
    <xf numFmtId="0" fontId="175" fillId="55" borderId="6" xfId="0" applyFont="1" applyFill="1" applyBorder="1" applyAlignment="1">
      <alignment wrapText="1"/>
    </xf>
    <xf numFmtId="0" fontId="175" fillId="55" borderId="0" xfId="0" applyFont="1" applyFill="1" applyBorder="1" applyAlignment="1">
      <alignment wrapText="1"/>
    </xf>
    <xf numFmtId="0" fontId="175" fillId="55" borderId="20" xfId="0" applyFont="1" applyFill="1" applyBorder="1" applyAlignment="1">
      <alignment wrapText="1"/>
    </xf>
    <xf numFmtId="0" fontId="22" fillId="10" borderId="9" xfId="0" applyFont="1" applyFill="1" applyBorder="1" applyAlignment="1">
      <alignment horizontal="center" vertical="center" wrapText="1"/>
    </xf>
    <xf numFmtId="0" fontId="28" fillId="0" borderId="51" xfId="0" applyFont="1" applyBorder="1" applyAlignment="1">
      <alignment horizontal="left" vertical="center" wrapText="1"/>
    </xf>
    <xf numFmtId="0" fontId="28" fillId="0" borderId="44" xfId="0" applyFont="1" applyBorder="1" applyAlignment="1">
      <alignment horizontal="left" vertical="center" wrapText="1"/>
    </xf>
    <xf numFmtId="0" fontId="28" fillId="0" borderId="18" xfId="0" applyFont="1" applyBorder="1" applyAlignment="1">
      <alignment horizontal="left" vertical="center" wrapText="1"/>
    </xf>
    <xf numFmtId="0" fontId="28" fillId="0" borderId="43" xfId="0" applyFont="1" applyBorder="1" applyAlignment="1">
      <alignment horizontal="left" vertical="center" wrapText="1"/>
    </xf>
    <xf numFmtId="0" fontId="28" fillId="0" borderId="81" xfId="0" applyFont="1" applyBorder="1" applyAlignment="1">
      <alignment horizontal="left" vertical="center" wrapText="1"/>
    </xf>
    <xf numFmtId="0" fontId="28" fillId="0" borderId="33" xfId="0" applyFont="1" applyBorder="1" applyAlignment="1">
      <alignment horizontal="left" vertical="center" wrapText="1"/>
    </xf>
    <xf numFmtId="0" fontId="28" fillId="0" borderId="54" xfId="0" applyFont="1" applyBorder="1" applyAlignment="1">
      <alignment horizontal="left" vertical="center" wrapText="1"/>
    </xf>
    <xf numFmtId="0" fontId="28" fillId="0" borderId="55" xfId="0" applyFont="1" applyBorder="1" applyAlignment="1">
      <alignment horizontal="left" vertical="center" wrapText="1"/>
    </xf>
    <xf numFmtId="0" fontId="28" fillId="0" borderId="9" xfId="0" applyFont="1" applyBorder="1" applyAlignment="1">
      <alignment horizontal="left" vertical="center" wrapText="1"/>
    </xf>
    <xf numFmtId="0" fontId="1" fillId="0" borderId="12" xfId="0" applyFont="1" applyBorder="1" applyAlignment="1">
      <alignment horizontal="center" vertical="center" wrapText="1"/>
    </xf>
    <xf numFmtId="0" fontId="1" fillId="0" borderId="41" xfId="0" applyFont="1" applyBorder="1" applyAlignment="1">
      <alignment horizontal="center" vertical="center" wrapText="1"/>
    </xf>
    <xf numFmtId="0" fontId="1" fillId="0" borderId="42" xfId="0" applyFont="1" applyBorder="1" applyAlignment="1">
      <alignment horizontal="center" vertical="center" wrapText="1"/>
    </xf>
    <xf numFmtId="0" fontId="57" fillId="21" borderId="0" xfId="1" applyFont="1" applyFill="1" applyAlignment="1">
      <alignment horizontal="center"/>
    </xf>
    <xf numFmtId="0" fontId="81" fillId="21" borderId="11" xfId="1" applyFont="1" applyFill="1" applyBorder="1" applyAlignment="1">
      <alignment horizontal="center" vertical="center"/>
    </xf>
    <xf numFmtId="0" fontId="81" fillId="21" borderId="19" xfId="1" applyFont="1" applyFill="1" applyBorder="1" applyAlignment="1">
      <alignment horizontal="center" vertical="center"/>
    </xf>
    <xf numFmtId="0" fontId="81" fillId="21" borderId="40" xfId="1" applyFont="1" applyFill="1" applyBorder="1" applyAlignment="1">
      <alignment horizontal="center" vertical="center"/>
    </xf>
    <xf numFmtId="0" fontId="84" fillId="7" borderId="50" xfId="1" applyFont="1" applyFill="1" applyBorder="1" applyAlignment="1">
      <alignment horizontal="right"/>
    </xf>
    <xf numFmtId="0" fontId="4" fillId="7" borderId="51" xfId="1" applyFont="1" applyFill="1" applyBorder="1" applyAlignment="1">
      <alignment horizontal="right"/>
    </xf>
    <xf numFmtId="0" fontId="82" fillId="6" borderId="51" xfId="1" applyFont="1" applyFill="1" applyBorder="1" applyAlignment="1" applyProtection="1">
      <alignment horizontal="left"/>
      <protection locked="0"/>
    </xf>
    <xf numFmtId="0" fontId="84" fillId="7" borderId="51" xfId="1" applyFont="1" applyFill="1" applyBorder="1" applyAlignment="1">
      <alignment horizontal="right"/>
    </xf>
    <xf numFmtId="0" fontId="85" fillId="6" borderId="44" xfId="1" applyFont="1" applyFill="1" applyBorder="1" applyAlignment="1" applyProtection="1">
      <protection locked="0"/>
    </xf>
    <xf numFmtId="0" fontId="85" fillId="6" borderId="18" xfId="1" applyFont="1" applyFill="1" applyBorder="1" applyAlignment="1" applyProtection="1">
      <protection locked="0"/>
    </xf>
    <xf numFmtId="0" fontId="4" fillId="6" borderId="18" xfId="1" applyFill="1" applyBorder="1" applyAlignment="1"/>
    <xf numFmtId="0" fontId="4" fillId="6" borderId="43" xfId="1" applyFill="1" applyBorder="1" applyAlignment="1"/>
    <xf numFmtId="0" fontId="84" fillId="7" borderId="51" xfId="1" applyFont="1" applyFill="1" applyBorder="1" applyAlignment="1">
      <alignment horizontal="center"/>
    </xf>
    <xf numFmtId="0" fontId="4" fillId="7" borderId="51" xfId="1" applyFont="1" applyFill="1" applyBorder="1" applyAlignment="1">
      <alignment horizontal="center"/>
    </xf>
    <xf numFmtId="0" fontId="4" fillId="7" borderId="52" xfId="1" applyFont="1" applyFill="1" applyBorder="1" applyAlignment="1"/>
    <xf numFmtId="0" fontId="84" fillId="7" borderId="13" xfId="1" applyFont="1" applyFill="1" applyBorder="1" applyAlignment="1">
      <alignment horizontal="right"/>
    </xf>
    <xf numFmtId="0" fontId="4" fillId="7" borderId="14" xfId="1" applyFont="1" applyFill="1" applyBorder="1" applyAlignment="1">
      <alignment horizontal="right"/>
    </xf>
    <xf numFmtId="0" fontId="82" fillId="6" borderId="14" xfId="1" applyFont="1" applyFill="1" applyBorder="1" applyAlignment="1" applyProtection="1">
      <alignment horizontal="left"/>
      <protection locked="0"/>
    </xf>
    <xf numFmtId="0" fontId="84" fillId="7" borderId="14" xfId="1" applyFont="1" applyFill="1" applyBorder="1" applyAlignment="1">
      <alignment horizontal="right"/>
    </xf>
    <xf numFmtId="0" fontId="85" fillId="6" borderId="24" xfId="1" applyFont="1" applyFill="1" applyBorder="1" applyAlignment="1" applyProtection="1">
      <alignment wrapText="1"/>
      <protection locked="0"/>
    </xf>
    <xf numFmtId="0" fontId="85" fillId="6" borderId="47" xfId="1" applyFont="1" applyFill="1" applyBorder="1" applyAlignment="1" applyProtection="1">
      <alignment wrapText="1"/>
      <protection locked="0"/>
    </xf>
    <xf numFmtId="0" fontId="4" fillId="6" borderId="47" xfId="1" applyFill="1" applyBorder="1" applyAlignment="1"/>
    <xf numFmtId="0" fontId="4" fillId="6" borderId="48" xfId="1" applyFill="1" applyBorder="1" applyAlignment="1"/>
    <xf numFmtId="0" fontId="84" fillId="0" borderId="14" xfId="1" applyFont="1" applyBorder="1" applyAlignment="1" applyProtection="1">
      <protection locked="0"/>
    </xf>
    <xf numFmtId="0" fontId="4" fillId="0" borderId="14" xfId="1" applyBorder="1" applyAlignment="1" applyProtection="1">
      <protection locked="0"/>
    </xf>
    <xf numFmtId="0" fontId="4" fillId="0" borderId="17" xfId="1" applyBorder="1" applyAlignment="1" applyProtection="1">
      <protection locked="0"/>
    </xf>
    <xf numFmtId="0" fontId="84" fillId="7" borderId="14" xfId="1" applyFont="1" applyFill="1" applyBorder="1" applyAlignment="1">
      <alignment horizontal="center"/>
    </xf>
    <xf numFmtId="0" fontId="4" fillId="7" borderId="14" xfId="1" applyFont="1" applyFill="1" applyBorder="1" applyAlignment="1">
      <alignment horizontal="center"/>
    </xf>
    <xf numFmtId="0" fontId="4" fillId="7" borderId="17" xfId="1" applyFont="1" applyFill="1" applyBorder="1" applyAlignment="1"/>
    <xf numFmtId="0" fontId="86" fillId="7" borderId="11" xfId="1" applyFont="1" applyFill="1" applyBorder="1" applyAlignment="1">
      <alignment horizontal="center" vertical="center"/>
    </xf>
    <xf numFmtId="0" fontId="86" fillId="7" borderId="19" xfId="1" applyFont="1" applyFill="1" applyBorder="1" applyAlignment="1">
      <alignment horizontal="center" vertical="center"/>
    </xf>
    <xf numFmtId="0" fontId="86" fillId="7" borderId="40" xfId="1" applyFont="1" applyFill="1" applyBorder="1" applyAlignment="1">
      <alignment horizontal="center" vertical="center"/>
    </xf>
    <xf numFmtId="0" fontId="86" fillId="7" borderId="21" xfId="1" applyFont="1" applyFill="1" applyBorder="1" applyAlignment="1">
      <alignment horizontal="center" vertical="center"/>
    </xf>
    <xf numFmtId="0" fontId="86" fillId="7" borderId="22" xfId="1" applyFont="1" applyFill="1" applyBorder="1" applyAlignment="1">
      <alignment horizontal="center" vertical="center"/>
    </xf>
    <xf numFmtId="0" fontId="86" fillId="7" borderId="23" xfId="1" applyFont="1" applyFill="1" applyBorder="1" applyAlignment="1">
      <alignment horizontal="center" vertical="center"/>
    </xf>
    <xf numFmtId="0" fontId="85" fillId="6" borderId="24" xfId="1" applyFont="1" applyFill="1" applyBorder="1" applyAlignment="1" applyProtection="1">
      <protection locked="0"/>
    </xf>
    <xf numFmtId="0" fontId="85" fillId="6" borderId="47" xfId="1" applyFont="1" applyFill="1" applyBorder="1" applyAlignment="1" applyProtection="1">
      <protection locked="0"/>
    </xf>
    <xf numFmtId="0" fontId="4" fillId="7" borderId="14" xfId="1" applyFont="1" applyFill="1" applyBorder="1" applyAlignment="1"/>
    <xf numFmtId="0" fontId="82" fillId="6" borderId="14" xfId="1" applyFont="1" applyFill="1" applyBorder="1" applyAlignment="1" applyProtection="1">
      <protection locked="0"/>
    </xf>
    <xf numFmtId="0" fontId="82" fillId="0" borderId="14" xfId="1" applyFont="1" applyBorder="1" applyAlignment="1" applyProtection="1">
      <protection locked="0"/>
    </xf>
    <xf numFmtId="0" fontId="82" fillId="0" borderId="17" xfId="1" applyFont="1" applyBorder="1" applyAlignment="1" applyProtection="1">
      <protection locked="0"/>
    </xf>
    <xf numFmtId="9" fontId="82" fillId="0" borderId="24" xfId="1" applyNumberFormat="1" applyFont="1" applyBorder="1" applyAlignment="1">
      <alignment horizontal="center"/>
    </xf>
    <xf numFmtId="9" fontId="82" fillId="0" borderId="49" xfId="1" applyNumberFormat="1" applyFont="1" applyBorder="1" applyAlignment="1">
      <alignment horizontal="center"/>
    </xf>
    <xf numFmtId="167" fontId="82" fillId="0" borderId="24" xfId="1" applyNumberFormat="1" applyFont="1" applyBorder="1" applyAlignment="1">
      <alignment horizontal="center"/>
    </xf>
    <xf numFmtId="0" fontId="82" fillId="0" borderId="49" xfId="1" applyFont="1" applyBorder="1" applyAlignment="1">
      <alignment horizontal="center"/>
    </xf>
    <xf numFmtId="167" fontId="82" fillId="0" borderId="25" xfId="1" applyNumberFormat="1" applyFont="1" applyBorder="1" applyAlignment="1">
      <alignment horizontal="center"/>
    </xf>
    <xf numFmtId="0" fontId="82" fillId="0" borderId="83" xfId="1" applyFont="1" applyBorder="1" applyAlignment="1">
      <alignment horizontal="center"/>
    </xf>
    <xf numFmtId="0" fontId="84" fillId="7" borderId="26" xfId="1" applyFont="1" applyFill="1" applyBorder="1" applyAlignment="1">
      <alignment horizontal="center" vertical="center"/>
    </xf>
    <xf numFmtId="0" fontId="84" fillId="7" borderId="27" xfId="1" applyFont="1" applyFill="1" applyBorder="1" applyAlignment="1">
      <alignment horizontal="center" vertical="center"/>
    </xf>
    <xf numFmtId="0" fontId="4" fillId="7" borderId="29" xfId="1" applyFont="1" applyFill="1" applyBorder="1" applyAlignment="1"/>
    <xf numFmtId="0" fontId="82" fillId="0" borderId="24" xfId="1" applyFont="1" applyBorder="1" applyAlignment="1">
      <alignment horizontal="center"/>
    </xf>
    <xf numFmtId="0" fontId="29" fillId="0" borderId="47" xfId="11" applyFont="1" applyFill="1" applyBorder="1" applyAlignment="1" applyProtection="1">
      <protection locked="0"/>
    </xf>
    <xf numFmtId="0" fontId="174" fillId="55" borderId="11" xfId="11" applyFont="1" applyFill="1" applyBorder="1" applyAlignment="1" applyProtection="1">
      <alignment horizontal="center" vertical="center"/>
    </xf>
    <xf numFmtId="0" fontId="174" fillId="55" borderId="19" xfId="11" applyFont="1" applyFill="1" applyBorder="1" applyAlignment="1" applyProtection="1">
      <alignment horizontal="center" vertical="center"/>
    </xf>
    <xf numFmtId="0" fontId="174" fillId="55" borderId="40" xfId="11" applyFont="1" applyFill="1" applyBorder="1" applyAlignment="1" applyProtection="1">
      <alignment horizontal="center" vertical="center"/>
    </xf>
    <xf numFmtId="0" fontId="174" fillId="55" borderId="6" xfId="11" applyFont="1" applyFill="1" applyBorder="1" applyAlignment="1" applyProtection="1">
      <alignment horizontal="center" vertical="center"/>
    </xf>
    <xf numFmtId="0" fontId="174" fillId="55" borderId="0" xfId="11" applyFont="1" applyFill="1" applyBorder="1" applyAlignment="1" applyProtection="1">
      <alignment horizontal="center" vertical="center"/>
    </xf>
    <xf numFmtId="0" fontId="174" fillId="55" borderId="20" xfId="11" applyFont="1" applyFill="1" applyBorder="1" applyAlignment="1" applyProtection="1">
      <alignment horizontal="center" vertical="center"/>
    </xf>
    <xf numFmtId="0" fontId="174" fillId="55" borderId="21" xfId="11" applyFont="1" applyFill="1" applyBorder="1" applyAlignment="1" applyProtection="1">
      <alignment horizontal="center" vertical="center"/>
    </xf>
    <xf numFmtId="0" fontId="174" fillId="55" borderId="22" xfId="11" applyFont="1" applyFill="1" applyBorder="1" applyAlignment="1" applyProtection="1">
      <alignment horizontal="center" vertical="center"/>
    </xf>
    <xf numFmtId="0" fontId="174" fillId="55" borderId="23" xfId="11" applyFont="1" applyFill="1" applyBorder="1" applyAlignment="1" applyProtection="1">
      <alignment horizontal="center" vertical="center"/>
    </xf>
    <xf numFmtId="0" fontId="29" fillId="0" borderId="57" xfId="11" applyFont="1" applyBorder="1" applyAlignment="1" applyProtection="1">
      <alignment horizontal="left"/>
    </xf>
    <xf numFmtId="0" fontId="29" fillId="0" borderId="57" xfId="11" applyFont="1" applyBorder="1" applyAlignment="1" applyProtection="1">
      <protection locked="0"/>
    </xf>
    <xf numFmtId="0" fontId="4" fillId="0" borderId="57" xfId="1" applyBorder="1" applyAlignment="1"/>
    <xf numFmtId="0" fontId="29" fillId="0" borderId="47" xfId="11" applyFont="1" applyBorder="1" applyAlignment="1" applyProtection="1">
      <alignment horizontal="left"/>
    </xf>
    <xf numFmtId="0" fontId="29" fillId="0" borderId="47" xfId="11" applyFont="1" applyBorder="1" applyAlignment="1" applyProtection="1">
      <protection locked="0"/>
    </xf>
    <xf numFmtId="0" fontId="4" fillId="0" borderId="47" xfId="1" applyBorder="1" applyAlignment="1"/>
    <xf numFmtId="0" fontId="29" fillId="0" borderId="47" xfId="11" applyFont="1" applyBorder="1" applyAlignment="1" applyProtection="1"/>
    <xf numFmtId="165" fontId="29" fillId="0" borderId="0" xfId="11" applyNumberFormat="1" applyFont="1" applyFill="1" applyBorder="1" applyAlignment="1" applyProtection="1">
      <protection locked="0"/>
    </xf>
    <xf numFmtId="0" fontId="4" fillId="0" borderId="46" xfId="11" applyFont="1" applyFill="1" applyBorder="1" applyAlignment="1" applyProtection="1">
      <alignment horizontal="center"/>
      <protection locked="0"/>
    </xf>
    <xf numFmtId="0" fontId="4" fillId="0" borderId="47" xfId="11" applyFont="1" applyFill="1" applyBorder="1" applyAlignment="1" applyProtection="1">
      <alignment horizontal="center"/>
      <protection locked="0"/>
    </xf>
    <xf numFmtId="0" fontId="4" fillId="0" borderId="49" xfId="11" applyFont="1" applyFill="1" applyBorder="1" applyAlignment="1" applyProtection="1">
      <alignment horizontal="center"/>
      <protection locked="0"/>
    </xf>
    <xf numFmtId="0" fontId="4" fillId="0" borderId="48" xfId="11" applyFont="1" applyFill="1" applyBorder="1" applyAlignment="1" applyProtection="1">
      <alignment horizontal="center"/>
      <protection locked="0"/>
    </xf>
    <xf numFmtId="0" fontId="17" fillId="0" borderId="18" xfId="11" applyFont="1" applyBorder="1" applyAlignment="1" applyProtection="1">
      <alignment horizontal="center"/>
      <protection locked="0"/>
    </xf>
    <xf numFmtId="0" fontId="17" fillId="0" borderId="31" xfId="11" applyFont="1" applyBorder="1" applyAlignment="1" applyProtection="1">
      <alignment horizontal="center"/>
      <protection locked="0"/>
    </xf>
    <xf numFmtId="0" fontId="17" fillId="0" borderId="43" xfId="11" applyFont="1" applyBorder="1" applyAlignment="1" applyProtection="1">
      <alignment horizontal="center"/>
      <protection locked="0"/>
    </xf>
    <xf numFmtId="0" fontId="3" fillId="2" borderId="1"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1" fillId="0" borderId="28" xfId="4" applyFont="1" applyFill="1" applyBorder="1" applyAlignment="1">
      <alignment horizontal="center" vertical="center" wrapText="1"/>
    </xf>
    <xf numFmtId="0" fontId="1" fillId="0" borderId="57" xfId="4" applyFont="1" applyFill="1" applyBorder="1" applyAlignment="1">
      <alignment horizontal="center" vertical="center" wrapText="1"/>
    </xf>
    <xf numFmtId="0" fontId="1" fillId="0" borderId="58" xfId="4" applyFont="1" applyFill="1" applyBorder="1" applyAlignment="1">
      <alignment horizontal="center" vertical="center" wrapText="1"/>
    </xf>
    <xf numFmtId="0" fontId="1" fillId="0" borderId="28" xfId="4" applyFont="1" applyFill="1" applyBorder="1" applyAlignment="1">
      <alignment horizontal="center"/>
    </xf>
    <xf numFmtId="0" fontId="1" fillId="0" borderId="57" xfId="4" applyFont="1" applyFill="1" applyBorder="1" applyAlignment="1">
      <alignment horizontal="center"/>
    </xf>
    <xf numFmtId="0" fontId="1" fillId="0" borderId="58" xfId="4" applyFont="1" applyFill="1" applyBorder="1" applyAlignment="1">
      <alignment horizontal="center"/>
    </xf>
    <xf numFmtId="0" fontId="1" fillId="0" borderId="33" xfId="4" applyFont="1" applyFill="1" applyBorder="1" applyAlignment="1">
      <alignment horizontal="left"/>
    </xf>
    <xf numFmtId="0" fontId="1" fillId="0" borderId="54" xfId="4" applyFont="1" applyFill="1" applyBorder="1" applyAlignment="1">
      <alignment horizontal="left"/>
    </xf>
    <xf numFmtId="0" fontId="1" fillId="0" borderId="55" xfId="4" applyFont="1" applyFill="1" applyBorder="1" applyAlignment="1">
      <alignment horizontal="left"/>
    </xf>
    <xf numFmtId="0" fontId="1" fillId="0" borderId="28" xfId="4" applyNumberFormat="1" applyFont="1" applyFill="1" applyBorder="1" applyAlignment="1">
      <alignment horizontal="center"/>
    </xf>
    <xf numFmtId="0" fontId="1" fillId="0" borderId="57" xfId="4" applyNumberFormat="1" applyFont="1" applyFill="1" applyBorder="1" applyAlignment="1">
      <alignment horizontal="center"/>
    </xf>
    <xf numFmtId="0" fontId="1" fillId="0" borderId="58" xfId="4" applyNumberFormat="1" applyFont="1" applyFill="1" applyBorder="1" applyAlignment="1">
      <alignment horizontal="center"/>
    </xf>
    <xf numFmtId="0" fontId="44" fillId="3" borderId="11" xfId="4" applyFont="1" applyFill="1" applyBorder="1" applyAlignment="1">
      <alignment horizontal="center"/>
    </xf>
    <xf numFmtId="0" fontId="44" fillId="3" borderId="19" xfId="4" applyFont="1" applyFill="1" applyBorder="1" applyAlignment="1">
      <alignment horizontal="center"/>
    </xf>
    <xf numFmtId="0" fontId="44" fillId="3" borderId="40" xfId="4" applyFont="1" applyFill="1" applyBorder="1" applyAlignment="1">
      <alignment horizontal="center"/>
    </xf>
    <xf numFmtId="0" fontId="44" fillId="3" borderId="21" xfId="4" applyFont="1" applyFill="1" applyBorder="1" applyAlignment="1">
      <alignment horizontal="center"/>
    </xf>
    <xf numFmtId="0" fontId="44" fillId="3" borderId="22" xfId="4" applyFont="1" applyFill="1" applyBorder="1" applyAlignment="1">
      <alignment horizontal="center"/>
    </xf>
    <xf numFmtId="0" fontId="44" fillId="3" borderId="23" xfId="4" applyFont="1" applyFill="1" applyBorder="1" applyAlignment="1">
      <alignment horizontal="center"/>
    </xf>
    <xf numFmtId="0" fontId="1" fillId="0" borderId="32" xfId="4" applyFont="1" applyFill="1" applyBorder="1" applyAlignment="1">
      <alignment horizontal="center" vertical="center" wrapText="1"/>
    </xf>
    <xf numFmtId="0" fontId="1" fillId="0" borderId="27" xfId="4" applyFont="1" applyFill="1" applyBorder="1" applyAlignment="1">
      <alignment horizontal="center" vertical="center" wrapText="1"/>
    </xf>
    <xf numFmtId="0" fontId="1" fillId="0" borderId="64" xfId="4" applyFont="1" applyFill="1" applyBorder="1" applyAlignment="1">
      <alignment horizontal="center" vertical="center" wrapText="1"/>
    </xf>
    <xf numFmtId="0" fontId="1" fillId="0" borderId="0" xfId="4" applyFont="1" applyFill="1" applyBorder="1" applyAlignment="1">
      <alignment horizontal="center" vertical="center" wrapText="1"/>
    </xf>
    <xf numFmtId="0" fontId="1" fillId="0" borderId="32" xfId="4" applyFont="1" applyFill="1" applyBorder="1" applyAlignment="1">
      <alignment horizontal="center"/>
    </xf>
    <xf numFmtId="0" fontId="1" fillId="0" borderId="27" xfId="4" applyFont="1" applyFill="1" applyBorder="1" applyAlignment="1">
      <alignment horizontal="center"/>
    </xf>
    <xf numFmtId="0" fontId="1" fillId="0" borderId="64" xfId="4" applyFont="1" applyFill="1" applyBorder="1" applyAlignment="1">
      <alignment horizontal="center" vertical="center"/>
    </xf>
    <xf numFmtId="0" fontId="1" fillId="0" borderId="0" xfId="4" applyFont="1" applyFill="1" applyBorder="1" applyAlignment="1">
      <alignment horizontal="center" vertical="center"/>
    </xf>
    <xf numFmtId="0" fontId="1" fillId="0" borderId="60" xfId="4" applyFont="1" applyFill="1" applyBorder="1" applyAlignment="1">
      <alignment horizontal="center" vertical="center"/>
    </xf>
    <xf numFmtId="0" fontId="1" fillId="0" borderId="28" xfId="4" applyFont="1" applyFill="1" applyBorder="1" applyAlignment="1">
      <alignment horizontal="center" vertical="center"/>
    </xf>
    <xf numFmtId="0" fontId="1" fillId="0" borderId="57" xfId="4" applyFont="1" applyFill="1" applyBorder="1" applyAlignment="1">
      <alignment horizontal="center" vertical="center"/>
    </xf>
    <xf numFmtId="0" fontId="1" fillId="0" borderId="58" xfId="4" applyFont="1" applyFill="1" applyBorder="1" applyAlignment="1">
      <alignment horizontal="center" vertical="center"/>
    </xf>
    <xf numFmtId="164" fontId="1" fillId="0" borderId="64" xfId="4" applyNumberFormat="1" applyFont="1" applyFill="1" applyBorder="1" applyAlignment="1">
      <alignment horizontal="center" vertical="center"/>
    </xf>
    <xf numFmtId="164" fontId="1" fillId="0" borderId="0" xfId="4" applyNumberFormat="1" applyFont="1" applyFill="1" applyBorder="1" applyAlignment="1">
      <alignment horizontal="center" vertical="center"/>
    </xf>
    <xf numFmtId="164" fontId="1" fillId="0" borderId="60" xfId="4" applyNumberFormat="1" applyFont="1" applyFill="1" applyBorder="1" applyAlignment="1">
      <alignment horizontal="center" vertical="center"/>
    </xf>
    <xf numFmtId="164" fontId="1" fillId="0" borderId="28" xfId="4" applyNumberFormat="1" applyFont="1" applyFill="1" applyBorder="1" applyAlignment="1">
      <alignment horizontal="center" vertical="center"/>
    </xf>
    <xf numFmtId="164" fontId="1" fillId="0" borderId="57" xfId="4" applyNumberFormat="1" applyFont="1" applyFill="1" applyBorder="1" applyAlignment="1">
      <alignment horizontal="center" vertical="center"/>
    </xf>
    <xf numFmtId="164" fontId="1" fillId="0" borderId="58" xfId="4" applyNumberFormat="1" applyFont="1" applyFill="1" applyBorder="1" applyAlignment="1">
      <alignment horizontal="center" vertical="center"/>
    </xf>
    <xf numFmtId="0" fontId="1" fillId="0" borderId="28" xfId="4" applyFont="1" applyFill="1" applyBorder="1" applyAlignment="1">
      <alignment horizontal="left"/>
    </xf>
    <xf numFmtId="0" fontId="1" fillId="0" borderId="57" xfId="4" applyFont="1" applyFill="1" applyBorder="1" applyAlignment="1">
      <alignment horizontal="left"/>
    </xf>
    <xf numFmtId="0" fontId="4" fillId="0" borderId="57" xfId="4" applyFont="1" applyFill="1" applyBorder="1" applyAlignment="1">
      <alignment horizontal="center"/>
    </xf>
    <xf numFmtId="0" fontId="4" fillId="0" borderId="58" xfId="4" applyFont="1" applyFill="1" applyBorder="1" applyAlignment="1">
      <alignment horizontal="center"/>
    </xf>
    <xf numFmtId="0" fontId="1" fillId="3" borderId="33" xfId="4" applyFont="1" applyFill="1" applyBorder="1" applyAlignment="1">
      <alignment horizontal="center"/>
    </xf>
    <xf numFmtId="0" fontId="1" fillId="3" borderId="54" xfId="4" applyFont="1" applyFill="1" applyBorder="1" applyAlignment="1">
      <alignment horizontal="center"/>
    </xf>
    <xf numFmtId="0" fontId="1" fillId="3" borderId="55" xfId="4" applyFont="1" applyFill="1" applyBorder="1" applyAlignment="1">
      <alignment horizontal="center"/>
    </xf>
    <xf numFmtId="0" fontId="1" fillId="3" borderId="24" xfId="4" applyFont="1" applyFill="1" applyBorder="1" applyAlignment="1">
      <alignment horizontal="center"/>
    </xf>
    <xf numFmtId="0" fontId="1" fillId="3" borderId="47" xfId="4" applyFont="1" applyFill="1" applyBorder="1" applyAlignment="1">
      <alignment horizontal="center"/>
    </xf>
    <xf numFmtId="0" fontId="1" fillId="3" borderId="48" xfId="4" applyFont="1" applyFill="1" applyBorder="1" applyAlignment="1">
      <alignment horizontal="center"/>
    </xf>
    <xf numFmtId="0" fontId="1" fillId="3" borderId="81" xfId="4" applyFont="1" applyFill="1" applyBorder="1" applyAlignment="1">
      <alignment horizontal="center" vertical="center"/>
    </xf>
    <xf numFmtId="0" fontId="1" fillId="3" borderId="32" xfId="4" applyFont="1" applyFill="1" applyBorder="1" applyAlignment="1">
      <alignment horizontal="center" vertical="center"/>
    </xf>
    <xf numFmtId="0" fontId="1" fillId="3" borderId="27" xfId="4" applyFont="1" applyFill="1" applyBorder="1" applyAlignment="1">
      <alignment horizontal="center" vertical="center"/>
    </xf>
    <xf numFmtId="0" fontId="1" fillId="3" borderId="64" xfId="4" applyFont="1" applyFill="1" applyBorder="1" applyAlignment="1">
      <alignment horizontal="center"/>
    </xf>
    <xf numFmtId="0" fontId="1" fillId="3" borderId="0" xfId="4" applyFont="1" applyFill="1" applyBorder="1" applyAlignment="1">
      <alignment horizontal="center"/>
    </xf>
    <xf numFmtId="0" fontId="1" fillId="3" borderId="60" xfId="4" applyFont="1" applyFill="1" applyBorder="1" applyAlignment="1">
      <alignment horizontal="center"/>
    </xf>
    <xf numFmtId="0" fontId="4" fillId="3" borderId="27" xfId="4" applyFont="1" applyFill="1" applyBorder="1" applyAlignment="1">
      <alignment horizontal="center" vertical="center"/>
    </xf>
    <xf numFmtId="0" fontId="1" fillId="0" borderId="14" xfId="4" applyFont="1" applyBorder="1" applyAlignment="1">
      <alignment horizontal="left" vertical="center" wrapText="1"/>
    </xf>
    <xf numFmtId="0" fontId="4" fillId="0" borderId="14" xfId="4" applyFont="1" applyBorder="1" applyAlignment="1">
      <alignment horizontal="left" vertical="center" wrapText="1"/>
    </xf>
    <xf numFmtId="0" fontId="1" fillId="3" borderId="33" xfId="4" applyFont="1" applyFill="1" applyBorder="1" applyAlignment="1">
      <alignment horizontal="center" vertical="center"/>
    </xf>
    <xf numFmtId="0" fontId="1" fillId="3" borderId="55" xfId="4" applyFont="1" applyFill="1" applyBorder="1" applyAlignment="1">
      <alignment horizontal="center" vertical="center"/>
    </xf>
    <xf numFmtId="0" fontId="1" fillId="3" borderId="64" xfId="4" applyFont="1" applyFill="1" applyBorder="1" applyAlignment="1">
      <alignment horizontal="center" vertical="center"/>
    </xf>
    <xf numFmtId="0" fontId="1" fillId="3" borderId="60" xfId="4" applyFont="1" applyFill="1" applyBorder="1" applyAlignment="1">
      <alignment horizontal="center" vertical="center"/>
    </xf>
    <xf numFmtId="0" fontId="1" fillId="3" borderId="28" xfId="4" applyFont="1" applyFill="1" applyBorder="1" applyAlignment="1">
      <alignment horizontal="center" vertical="center"/>
    </xf>
    <xf numFmtId="0" fontId="1" fillId="3" borderId="58" xfId="4" applyFont="1" applyFill="1" applyBorder="1" applyAlignment="1">
      <alignment horizontal="center" vertical="center"/>
    </xf>
    <xf numFmtId="0" fontId="1" fillId="3" borderId="54" xfId="4" applyFont="1" applyFill="1" applyBorder="1" applyAlignment="1">
      <alignment horizontal="center" vertical="center"/>
    </xf>
    <xf numFmtId="0" fontId="1" fillId="3" borderId="0" xfId="4" applyFont="1" applyFill="1" applyBorder="1" applyAlignment="1">
      <alignment horizontal="center" vertical="center"/>
    </xf>
    <xf numFmtId="0" fontId="1" fillId="3" borderId="57" xfId="4" applyFont="1" applyFill="1" applyBorder="1" applyAlignment="1">
      <alignment horizontal="center" vertical="center"/>
    </xf>
    <xf numFmtId="0" fontId="1" fillId="2" borderId="24" xfId="4" applyFont="1" applyFill="1" applyBorder="1" applyAlignment="1">
      <alignment horizontal="center" vertical="center" wrapText="1"/>
    </xf>
    <xf numFmtId="0" fontId="1" fillId="2" borderId="47" xfId="4" applyFont="1" applyFill="1" applyBorder="1" applyAlignment="1">
      <alignment horizontal="center" vertical="center" wrapText="1"/>
    </xf>
    <xf numFmtId="0" fontId="1" fillId="2" borderId="48" xfId="4" applyFont="1" applyFill="1" applyBorder="1" applyAlignment="1">
      <alignment horizontal="center" vertical="center" wrapText="1"/>
    </xf>
    <xf numFmtId="0" fontId="4" fillId="2" borderId="14" xfId="4" applyFont="1" applyFill="1" applyBorder="1" applyAlignment="1">
      <alignment horizontal="left" vertical="center" wrapText="1"/>
    </xf>
    <xf numFmtId="0" fontId="30" fillId="0" borderId="0" xfId="2" applyFont="1" applyAlignment="1">
      <alignment horizontal="center" vertical="center" wrapText="1"/>
    </xf>
    <xf numFmtId="0" fontId="30" fillId="12" borderId="13" xfId="2" applyFont="1" applyFill="1" applyBorder="1" applyAlignment="1">
      <alignment horizontal="center" vertical="center" wrapText="1"/>
    </xf>
    <xf numFmtId="0" fontId="37" fillId="12" borderId="14" xfId="2" applyFont="1" applyFill="1" applyBorder="1" applyAlignment="1">
      <alignment horizontal="center" vertical="center" wrapText="1"/>
    </xf>
    <xf numFmtId="0" fontId="39" fillId="12" borderId="17" xfId="2" applyFont="1" applyFill="1" applyBorder="1" applyAlignment="1">
      <alignment horizontal="center" vertical="center" wrapText="1"/>
    </xf>
    <xf numFmtId="0" fontId="31" fillId="12" borderId="50" xfId="1" applyFont="1" applyFill="1" applyBorder="1" applyAlignment="1">
      <alignment horizontal="left" vertical="center" wrapText="1"/>
    </xf>
    <xf numFmtId="0" fontId="32" fillId="12" borderId="51" xfId="1" applyFont="1" applyFill="1" applyBorder="1" applyAlignment="1">
      <alignment vertical="center" wrapText="1"/>
    </xf>
    <xf numFmtId="0" fontId="32" fillId="12" borderId="52" xfId="1" applyFont="1" applyFill="1" applyBorder="1" applyAlignment="1">
      <alignment vertical="center" wrapText="1"/>
    </xf>
    <xf numFmtId="0" fontId="32" fillId="12" borderId="13" xfId="1" applyFont="1" applyFill="1" applyBorder="1" applyAlignment="1">
      <alignment vertical="center" wrapText="1"/>
    </xf>
    <xf numFmtId="0" fontId="32" fillId="12" borderId="14" xfId="1" applyFont="1" applyFill="1" applyBorder="1" applyAlignment="1">
      <alignment vertical="center" wrapText="1"/>
    </xf>
    <xf numFmtId="0" fontId="32" fillId="12" borderId="17" xfId="1" applyFont="1" applyFill="1" applyBorder="1" applyAlignment="1">
      <alignment vertical="center" wrapText="1"/>
    </xf>
    <xf numFmtId="14" fontId="33" fillId="0" borderId="24" xfId="2" applyNumberFormat="1" applyFont="1" applyBorder="1" applyAlignment="1" applyProtection="1">
      <alignment horizontal="center" vertical="center" wrapText="1"/>
      <protection locked="0"/>
    </xf>
    <xf numFmtId="0" fontId="33" fillId="0" borderId="49" xfId="1" applyFont="1" applyBorder="1" applyAlignment="1" applyProtection="1">
      <alignment horizontal="center" vertical="center" wrapText="1"/>
      <protection locked="0"/>
    </xf>
    <xf numFmtId="0" fontId="34" fillId="12" borderId="13" xfId="2" applyFont="1" applyFill="1" applyBorder="1" applyAlignment="1">
      <alignment horizontal="center" vertical="center" wrapText="1"/>
    </xf>
    <xf numFmtId="0" fontId="34" fillId="12" borderId="14" xfId="1" applyFont="1" applyFill="1" applyBorder="1" applyAlignment="1">
      <alignment horizontal="center" vertical="center" wrapText="1"/>
    </xf>
    <xf numFmtId="0" fontId="34" fillId="12" borderId="13" xfId="1" applyFont="1" applyFill="1" applyBorder="1" applyAlignment="1">
      <alignment horizontal="center" vertical="center" wrapText="1"/>
    </xf>
    <xf numFmtId="0" fontId="35" fillId="13" borderId="14" xfId="2" applyFont="1" applyFill="1" applyBorder="1" applyAlignment="1">
      <alignment horizontal="center" vertical="center" wrapText="1"/>
    </xf>
    <xf numFmtId="0" fontId="36" fillId="13" borderId="14" xfId="1" applyFont="1" applyFill="1" applyBorder="1" applyAlignment="1">
      <alignment horizontal="center" vertical="center" wrapText="1"/>
    </xf>
    <xf numFmtId="0" fontId="36" fillId="13" borderId="17" xfId="1" applyFont="1" applyFill="1" applyBorder="1" applyAlignment="1">
      <alignment horizontal="center" vertical="center" wrapText="1"/>
    </xf>
    <xf numFmtId="0" fontId="40" fillId="12" borderId="13" xfId="2" applyFont="1" applyFill="1" applyBorder="1" applyAlignment="1">
      <alignment horizontal="center" vertical="center" wrapText="1"/>
    </xf>
    <xf numFmtId="9" fontId="30" fillId="0" borderId="19" xfId="2" applyNumberFormat="1" applyFont="1" applyBorder="1" applyAlignment="1">
      <alignment horizontal="center" vertical="center" wrapText="1"/>
    </xf>
    <xf numFmtId="0" fontId="33" fillId="0" borderId="40" xfId="1" applyFont="1" applyBorder="1" applyAlignment="1">
      <alignment vertical="center" wrapText="1"/>
    </xf>
    <xf numFmtId="0" fontId="33" fillId="0" borderId="0" xfId="1" applyFont="1" applyBorder="1" applyAlignment="1">
      <alignment vertical="center" wrapText="1"/>
    </xf>
    <xf numFmtId="0" fontId="33" fillId="0" borderId="20" xfId="1" applyFont="1" applyBorder="1" applyAlignment="1">
      <alignment vertical="center" wrapText="1"/>
    </xf>
    <xf numFmtId="0" fontId="33" fillId="0" borderId="22" xfId="1" applyFont="1" applyBorder="1" applyAlignment="1">
      <alignment vertical="center" wrapText="1"/>
    </xf>
    <xf numFmtId="0" fontId="33" fillId="0" borderId="23" xfId="1" applyFont="1" applyBorder="1" applyAlignment="1">
      <alignment vertical="center" wrapText="1"/>
    </xf>
    <xf numFmtId="0" fontId="40" fillId="12" borderId="82" xfId="2" applyFont="1" applyFill="1" applyBorder="1" applyAlignment="1">
      <alignment horizontal="center" vertical="center" wrapText="1"/>
    </xf>
    <xf numFmtId="0" fontId="40" fillId="12" borderId="39" xfId="2" applyFont="1" applyFill="1" applyBorder="1" applyAlignment="1">
      <alignment horizontal="center" vertical="center" wrapText="1"/>
    </xf>
    <xf numFmtId="0" fontId="4" fillId="0" borderId="26" xfId="1" applyBorder="1" applyAlignment="1">
      <alignment horizontal="center" vertical="center" wrapText="1"/>
    </xf>
    <xf numFmtId="0" fontId="59" fillId="18" borderId="11" xfId="1" applyFont="1" applyFill="1" applyBorder="1" applyAlignment="1">
      <alignment horizontal="left" vertical="center"/>
    </xf>
    <xf numFmtId="0" fontId="59" fillId="18" borderId="21" xfId="1" applyFont="1" applyFill="1" applyBorder="1" applyAlignment="1">
      <alignment horizontal="left" vertical="center"/>
    </xf>
    <xf numFmtId="0" fontId="56" fillId="4" borderId="11" xfId="1" applyFont="1" applyFill="1" applyBorder="1" applyAlignment="1">
      <alignment horizontal="center" vertical="center"/>
    </xf>
    <xf numFmtId="0" fontId="4" fillId="4" borderId="19" xfId="0" applyFont="1" applyFill="1" applyBorder="1" applyAlignment="1"/>
    <xf numFmtId="0" fontId="4" fillId="4" borderId="40" xfId="0" applyFont="1" applyFill="1" applyBorder="1" applyAlignment="1"/>
    <xf numFmtId="0" fontId="4" fillId="4" borderId="21" xfId="0" applyFont="1" applyFill="1" applyBorder="1" applyAlignment="1"/>
    <xf numFmtId="0" fontId="4" fillId="4" borderId="22" xfId="0" applyFont="1" applyFill="1" applyBorder="1" applyAlignment="1"/>
    <xf numFmtId="0" fontId="4" fillId="4" borderId="23" xfId="0" applyFont="1" applyFill="1" applyBorder="1" applyAlignment="1"/>
    <xf numFmtId="0" fontId="59" fillId="18" borderId="1" xfId="1" applyFont="1" applyFill="1" applyBorder="1" applyAlignment="1">
      <alignment horizontal="center" vertical="center"/>
    </xf>
    <xf numFmtId="0" fontId="0" fillId="0" borderId="15" xfId="0" applyBorder="1" applyAlignment="1">
      <alignment horizontal="center" vertical="center"/>
    </xf>
    <xf numFmtId="0" fontId="0" fillId="0" borderId="7" xfId="0" applyBorder="1" applyAlignment="1">
      <alignment horizontal="center" vertical="center"/>
    </xf>
    <xf numFmtId="14" fontId="58" fillId="4" borderId="27" xfId="1" applyNumberFormat="1" applyFont="1" applyFill="1" applyBorder="1" applyAlignment="1">
      <alignment horizontal="center" vertical="center"/>
    </xf>
    <xf numFmtId="0" fontId="0" fillId="0" borderId="27" xfId="0" applyBorder="1" applyAlignment="1">
      <alignment horizontal="center" vertical="center"/>
    </xf>
    <xf numFmtId="14" fontId="58" fillId="0" borderId="27" xfId="1" applyNumberFormat="1" applyFont="1" applyFill="1" applyBorder="1" applyAlignment="1">
      <alignment horizontal="center" vertical="center"/>
    </xf>
    <xf numFmtId="0" fontId="0" fillId="0" borderId="27" xfId="0" applyFill="1" applyBorder="1" applyAlignment="1">
      <alignment horizontal="center" vertical="center"/>
    </xf>
    <xf numFmtId="2" fontId="58" fillId="4" borderId="27" xfId="1" applyNumberFormat="1" applyFont="1" applyFill="1" applyBorder="1" applyAlignment="1">
      <alignment horizontal="center" vertical="center"/>
    </xf>
    <xf numFmtId="14" fontId="58" fillId="4" borderId="81" xfId="1" applyNumberFormat="1" applyFont="1" applyFill="1" applyBorder="1" applyAlignment="1">
      <alignment horizontal="center" vertical="center"/>
    </xf>
    <xf numFmtId="0" fontId="0" fillId="0" borderId="81" xfId="0" applyBorder="1" applyAlignment="1">
      <alignment horizontal="center" vertical="center"/>
    </xf>
    <xf numFmtId="2" fontId="58" fillId="4" borderId="81" xfId="1" applyNumberFormat="1" applyFont="1" applyFill="1" applyBorder="1" applyAlignment="1">
      <alignment horizontal="center" vertical="center"/>
    </xf>
    <xf numFmtId="0" fontId="59" fillId="18" borderId="21" xfId="1" applyFont="1" applyFill="1" applyBorder="1" applyAlignment="1">
      <alignment horizontal="center" vertical="center"/>
    </xf>
    <xf numFmtId="0" fontId="0" fillId="0" borderId="22" xfId="0" applyBorder="1" applyAlignment="1">
      <alignment horizontal="center" vertical="center"/>
    </xf>
    <xf numFmtId="14" fontId="58" fillId="4" borderId="14" xfId="1" applyNumberFormat="1" applyFont="1" applyFill="1" applyBorder="1" applyAlignment="1">
      <alignment horizontal="center" vertical="center" wrapText="1"/>
    </xf>
    <xf numFmtId="0" fontId="0" fillId="0" borderId="14" xfId="0" applyBorder="1" applyAlignment="1">
      <alignment horizontal="center" vertical="center" wrapText="1"/>
    </xf>
    <xf numFmtId="1" fontId="58" fillId="4" borderId="14" xfId="1" applyNumberFormat="1" applyFont="1" applyFill="1" applyBorder="1" applyAlignment="1">
      <alignment horizontal="center" vertical="center" wrapText="1"/>
    </xf>
    <xf numFmtId="0" fontId="56" fillId="0" borderId="11" xfId="1" applyFont="1" applyBorder="1" applyAlignment="1">
      <alignment vertical="top" wrapText="1"/>
    </xf>
    <xf numFmtId="0" fontId="56" fillId="0" borderId="19" xfId="0" applyFont="1" applyBorder="1" applyAlignment="1">
      <alignment vertical="top"/>
    </xf>
    <xf numFmtId="0" fontId="56" fillId="0" borderId="40" xfId="0" applyFont="1" applyBorder="1" applyAlignment="1">
      <alignment vertical="top"/>
    </xf>
    <xf numFmtId="0" fontId="56" fillId="0" borderId="6" xfId="1" applyFont="1" applyBorder="1" applyAlignment="1">
      <alignment vertical="top" wrapText="1"/>
    </xf>
    <xf numFmtId="0" fontId="56" fillId="0" borderId="0" xfId="0" applyFont="1" applyBorder="1" applyAlignment="1">
      <alignment vertical="top"/>
    </xf>
    <xf numFmtId="0" fontId="56" fillId="0" borderId="20" xfId="0" applyFont="1" applyBorder="1" applyAlignment="1">
      <alignment vertical="top"/>
    </xf>
    <xf numFmtId="0" fontId="56" fillId="0" borderId="6" xfId="0" applyFont="1" applyBorder="1" applyAlignment="1">
      <alignment vertical="top"/>
    </xf>
    <xf numFmtId="0" fontId="56" fillId="0" borderId="21" xfId="0" applyFont="1" applyBorder="1" applyAlignment="1">
      <alignment vertical="top"/>
    </xf>
    <xf numFmtId="0" fontId="56" fillId="0" borderId="22" xfId="0" applyFont="1" applyBorder="1" applyAlignment="1">
      <alignment vertical="top"/>
    </xf>
    <xf numFmtId="0" fontId="56" fillId="0" borderId="23" xfId="0" applyFont="1" applyBorder="1" applyAlignment="1">
      <alignment vertical="top"/>
    </xf>
    <xf numFmtId="0" fontId="59" fillId="18" borderId="1" xfId="1" applyFont="1" applyFill="1" applyBorder="1" applyAlignment="1">
      <alignment horizontal="left" vertical="center"/>
    </xf>
    <xf numFmtId="0" fontId="59" fillId="18" borderId="15" xfId="1" applyFont="1" applyFill="1" applyBorder="1" applyAlignment="1">
      <alignment horizontal="left" vertical="center"/>
    </xf>
    <xf numFmtId="2" fontId="58" fillId="4" borderId="11" xfId="1" applyNumberFormat="1" applyFont="1" applyFill="1" applyBorder="1" applyAlignment="1">
      <alignment horizontal="left" vertical="top" wrapText="1"/>
    </xf>
    <xf numFmtId="2" fontId="58" fillId="4" borderId="19" xfId="1" applyNumberFormat="1" applyFont="1" applyFill="1" applyBorder="1" applyAlignment="1">
      <alignment horizontal="left" vertical="top" wrapText="1"/>
    </xf>
    <xf numFmtId="2" fontId="58" fillId="4" borderId="40" xfId="1" applyNumberFormat="1" applyFont="1" applyFill="1" applyBorder="1" applyAlignment="1">
      <alignment horizontal="left" vertical="top" wrapText="1"/>
    </xf>
    <xf numFmtId="2" fontId="58" fillId="4" borderId="6" xfId="1" applyNumberFormat="1" applyFont="1" applyFill="1" applyBorder="1" applyAlignment="1">
      <alignment horizontal="left" vertical="top" wrapText="1"/>
    </xf>
    <xf numFmtId="2" fontId="58" fillId="4" borderId="0" xfId="1" applyNumberFormat="1" applyFont="1" applyFill="1" applyBorder="1" applyAlignment="1">
      <alignment horizontal="left" vertical="top" wrapText="1"/>
    </xf>
    <xf numFmtId="2" fontId="58" fillId="4" borderId="20" xfId="1" applyNumberFormat="1" applyFont="1" applyFill="1" applyBorder="1" applyAlignment="1">
      <alignment horizontal="left" vertical="top" wrapText="1"/>
    </xf>
    <xf numFmtId="2" fontId="58" fillId="4" borderId="21" xfId="1" applyNumberFormat="1" applyFont="1" applyFill="1" applyBorder="1" applyAlignment="1">
      <alignment horizontal="left" vertical="top" wrapText="1"/>
    </xf>
    <xf numFmtId="2" fontId="58" fillId="4" borderId="22" xfId="1" applyNumberFormat="1" applyFont="1" applyFill="1" applyBorder="1" applyAlignment="1">
      <alignment horizontal="left" vertical="top" wrapText="1"/>
    </xf>
    <xf numFmtId="2" fontId="58" fillId="4" borderId="23" xfId="1" applyNumberFormat="1" applyFont="1" applyFill="1" applyBorder="1" applyAlignment="1">
      <alignment horizontal="left" vertical="top" wrapText="1"/>
    </xf>
    <xf numFmtId="0" fontId="59" fillId="18" borderId="15" xfId="1" applyFont="1" applyFill="1" applyBorder="1" applyAlignment="1">
      <alignment horizontal="center" vertical="center"/>
    </xf>
    <xf numFmtId="0" fontId="59" fillId="18" borderId="11" xfId="1" applyFont="1" applyFill="1" applyBorder="1" applyAlignment="1">
      <alignment horizontal="center" vertical="center"/>
    </xf>
    <xf numFmtId="0" fontId="59" fillId="18" borderId="19" xfId="1" applyFont="1" applyFill="1" applyBorder="1" applyAlignment="1">
      <alignment horizontal="center" vertical="center"/>
    </xf>
    <xf numFmtId="14" fontId="58" fillId="4" borderId="24" xfId="1" applyNumberFormat="1" applyFont="1" applyFill="1" applyBorder="1" applyAlignment="1">
      <alignment horizontal="center" vertical="center" wrapText="1"/>
    </xf>
    <xf numFmtId="14" fontId="58" fillId="4" borderId="47" xfId="1" applyNumberFormat="1" applyFont="1" applyFill="1" applyBorder="1" applyAlignment="1">
      <alignment horizontal="center" vertical="center" wrapText="1"/>
    </xf>
    <xf numFmtId="14" fontId="58" fillId="4" borderId="48" xfId="1" applyNumberFormat="1" applyFont="1" applyFill="1" applyBorder="1" applyAlignment="1">
      <alignment horizontal="center" vertical="center" wrapText="1"/>
    </xf>
    <xf numFmtId="0" fontId="56" fillId="0" borderId="53" xfId="1" applyFont="1" applyBorder="1" applyAlignment="1">
      <alignment vertical="top" wrapText="1"/>
    </xf>
    <xf numFmtId="0" fontId="56" fillId="0" borderId="54" xfId="0" applyFont="1" applyBorder="1" applyAlignment="1">
      <alignment vertical="top"/>
    </xf>
    <xf numFmtId="0" fontId="56" fillId="0" borderId="55" xfId="0" applyFont="1" applyBorder="1" applyAlignment="1">
      <alignment vertical="top"/>
    </xf>
    <xf numFmtId="0" fontId="56" fillId="0" borderId="60" xfId="0" applyFont="1" applyBorder="1" applyAlignment="1">
      <alignment vertical="top"/>
    </xf>
    <xf numFmtId="0" fontId="56" fillId="0" borderId="37" xfId="0" applyFont="1" applyBorder="1" applyAlignment="1">
      <alignment vertical="top"/>
    </xf>
    <xf numFmtId="0" fontId="56" fillId="0" borderId="57" xfId="0" applyFont="1" applyBorder="1" applyAlignment="1">
      <alignment vertical="top"/>
    </xf>
    <xf numFmtId="0" fontId="56" fillId="0" borderId="58" xfId="0" applyFont="1" applyBorder="1" applyAlignment="1">
      <alignment vertical="top"/>
    </xf>
    <xf numFmtId="0" fontId="56" fillId="3" borderId="1" xfId="1" applyFont="1" applyFill="1" applyBorder="1" applyAlignment="1">
      <alignment horizontal="left" vertical="center"/>
    </xf>
    <xf numFmtId="0" fontId="0" fillId="0" borderId="15" xfId="0" applyBorder="1" applyAlignment="1">
      <alignment horizontal="left" vertical="center"/>
    </xf>
    <xf numFmtId="0" fontId="0" fillId="0" borderId="7" xfId="0" applyBorder="1" applyAlignment="1">
      <alignment horizontal="left" vertical="center"/>
    </xf>
    <xf numFmtId="14" fontId="58" fillId="4" borderId="44" xfId="1" applyNumberFormat="1" applyFont="1" applyFill="1" applyBorder="1" applyAlignment="1">
      <alignment horizontal="center" vertical="center" wrapText="1"/>
    </xf>
    <xf numFmtId="14" fontId="58" fillId="4" borderId="18" xfId="1" applyNumberFormat="1" applyFont="1" applyFill="1" applyBorder="1" applyAlignment="1">
      <alignment horizontal="center" vertical="center" wrapText="1"/>
    </xf>
    <xf numFmtId="14" fontId="58" fillId="4" borderId="43" xfId="1" applyNumberFormat="1" applyFont="1" applyFill="1" applyBorder="1" applyAlignment="1">
      <alignment horizontal="center" vertical="center" wrapText="1"/>
    </xf>
    <xf numFmtId="1" fontId="58" fillId="4" borderId="45" xfId="1" applyNumberFormat="1" applyFont="1" applyFill="1" applyBorder="1" applyAlignment="1">
      <alignment horizontal="center" vertical="center" wrapText="1"/>
    </xf>
    <xf numFmtId="1" fontId="58" fillId="4" borderId="88" xfId="1" applyNumberFormat="1" applyFont="1" applyFill="1" applyBorder="1" applyAlignment="1">
      <alignment horizontal="center" vertical="center" wrapText="1"/>
    </xf>
    <xf numFmtId="0" fontId="56" fillId="3" borderId="11" xfId="1" applyFont="1" applyFill="1" applyBorder="1" applyAlignment="1">
      <alignment horizontal="left" vertical="center" wrapText="1"/>
    </xf>
    <xf numFmtId="0" fontId="0" fillId="0" borderId="19" xfId="0" applyBorder="1" applyAlignment="1">
      <alignment horizontal="left" vertical="center"/>
    </xf>
    <xf numFmtId="0" fontId="0" fillId="0" borderId="40" xfId="0" applyBorder="1" applyAlignment="1">
      <alignment horizontal="left" vertical="center"/>
    </xf>
    <xf numFmtId="0" fontId="56" fillId="0" borderId="1" xfId="1" applyFont="1" applyBorder="1" applyAlignment="1">
      <alignment horizontal="center" vertical="center" wrapText="1"/>
    </xf>
    <xf numFmtId="0" fontId="0" fillId="0" borderId="7" xfId="0" applyBorder="1" applyAlignment="1">
      <alignment horizontal="center" vertical="center" wrapText="1"/>
    </xf>
    <xf numFmtId="0" fontId="32" fillId="0" borderId="1" xfId="0" applyFont="1" applyBorder="1" applyAlignment="1">
      <alignment vertical="center" wrapText="1"/>
    </xf>
    <xf numFmtId="0" fontId="32" fillId="0" borderId="15" xfId="0" applyFont="1" applyBorder="1" applyAlignment="1">
      <alignment vertical="center"/>
    </xf>
    <xf numFmtId="0" fontId="32" fillId="0" borderId="7" xfId="0" applyFont="1" applyBorder="1" applyAlignment="1">
      <alignment vertical="center"/>
    </xf>
    <xf numFmtId="0" fontId="32" fillId="0" borderId="1" xfId="0" applyFont="1" applyBorder="1" applyAlignment="1">
      <alignment horizontal="center" vertical="top" wrapText="1"/>
    </xf>
    <xf numFmtId="0" fontId="32" fillId="0" borderId="15" xfId="0" applyFont="1" applyBorder="1" applyAlignment="1">
      <alignment horizontal="center" vertical="top" wrapText="1"/>
    </xf>
    <xf numFmtId="0" fontId="32" fillId="0" borderId="7" xfId="0" applyFont="1" applyBorder="1" applyAlignment="1">
      <alignment horizontal="center" vertical="top" wrapText="1"/>
    </xf>
    <xf numFmtId="0" fontId="0" fillId="0" borderId="15" xfId="0" applyBorder="1" applyAlignment="1">
      <alignment vertical="center"/>
    </xf>
    <xf numFmtId="0" fontId="56" fillId="3" borderId="15" xfId="1" applyFont="1" applyFill="1" applyBorder="1" applyAlignment="1">
      <alignment horizontal="left" vertical="center"/>
    </xf>
    <xf numFmtId="0" fontId="56" fillId="3" borderId="7" xfId="1" applyFont="1" applyFill="1" applyBorder="1" applyAlignment="1">
      <alignment horizontal="left" vertical="center"/>
    </xf>
    <xf numFmtId="0" fontId="59" fillId="18" borderId="0" xfId="1" applyFont="1" applyFill="1" applyBorder="1" applyAlignment="1">
      <alignment horizontal="center" vertical="center"/>
    </xf>
    <xf numFmtId="0" fontId="0" fillId="0" borderId="20" xfId="0" applyBorder="1" applyAlignment="1">
      <alignment vertical="center"/>
    </xf>
    <xf numFmtId="0" fontId="56" fillId="0" borderId="3" xfId="1" applyFont="1" applyFill="1" applyBorder="1" applyAlignment="1">
      <alignment horizontal="center" vertical="center" wrapText="1"/>
    </xf>
    <xf numFmtId="0" fontId="56" fillId="0" borderId="5" xfId="1" applyFont="1" applyFill="1" applyBorder="1" applyAlignment="1">
      <alignment horizontal="center" vertical="center" wrapText="1"/>
    </xf>
    <xf numFmtId="0" fontId="56" fillId="0" borderId="1" xfId="1" applyFont="1" applyFill="1" applyBorder="1" applyAlignment="1">
      <alignment horizontal="center" vertical="center" wrapText="1"/>
    </xf>
    <xf numFmtId="0" fontId="0" fillId="0" borderId="15" xfId="0" applyBorder="1" applyAlignment="1">
      <alignment horizontal="center" vertical="center" wrapText="1"/>
    </xf>
    <xf numFmtId="0" fontId="1" fillId="16" borderId="46" xfId="6" applyFont="1" applyFill="1" applyBorder="1" applyAlignment="1" applyProtection="1">
      <alignment horizontal="center" vertical="center" wrapText="1"/>
      <protection locked="0"/>
    </xf>
    <xf numFmtId="0" fontId="49" fillId="0" borderId="47" xfId="6" applyFont="1" applyBorder="1" applyAlignment="1" applyProtection="1">
      <alignment horizontal="center" vertical="center" wrapText="1"/>
      <protection locked="0"/>
    </xf>
    <xf numFmtId="0" fontId="49" fillId="0" borderId="48" xfId="6" applyFont="1" applyBorder="1" applyAlignment="1" applyProtection="1">
      <alignment horizontal="center" vertical="center" wrapText="1"/>
      <protection locked="0"/>
    </xf>
    <xf numFmtId="0" fontId="1" fillId="16" borderId="24" xfId="6" applyFont="1" applyFill="1" applyBorder="1" applyAlignment="1" applyProtection="1">
      <alignment horizontal="center" vertical="center" wrapText="1"/>
      <protection locked="0"/>
    </xf>
    <xf numFmtId="0" fontId="4" fillId="16" borderId="24" xfId="6" applyFont="1" applyFill="1" applyBorder="1" applyAlignment="1" applyProtection="1">
      <alignment horizontal="center" vertical="center" wrapText="1"/>
      <protection locked="0"/>
    </xf>
    <xf numFmtId="0" fontId="4" fillId="16" borderId="47" xfId="6" applyFont="1" applyFill="1" applyBorder="1" applyAlignment="1" applyProtection="1">
      <alignment horizontal="center" vertical="center" wrapText="1"/>
      <protection locked="0"/>
    </xf>
    <xf numFmtId="0" fontId="4" fillId="0" borderId="46" xfId="6" applyFont="1" applyFill="1" applyBorder="1" applyAlignment="1" applyProtection="1">
      <alignment horizontal="left" vertical="center" wrapText="1"/>
    </xf>
    <xf numFmtId="0" fontId="4" fillId="0" borderId="49" xfId="6" applyFont="1" applyFill="1" applyBorder="1" applyAlignment="1" applyProtection="1">
      <alignment horizontal="left" vertical="center" wrapText="1"/>
    </xf>
    <xf numFmtId="0" fontId="44" fillId="3" borderId="11" xfId="5" applyFont="1" applyFill="1" applyBorder="1" applyAlignment="1">
      <alignment horizontal="center" vertical="center"/>
    </xf>
    <xf numFmtId="0" fontId="44" fillId="3" borderId="19" xfId="5" applyFont="1" applyFill="1" applyBorder="1" applyAlignment="1">
      <alignment horizontal="center" vertical="center"/>
    </xf>
    <xf numFmtId="0" fontId="44" fillId="3" borderId="40" xfId="5" applyFont="1" applyFill="1" applyBorder="1" applyAlignment="1">
      <alignment horizontal="center" vertical="center"/>
    </xf>
    <xf numFmtId="0" fontId="44" fillId="3" borderId="6" xfId="5" applyFont="1" applyFill="1" applyBorder="1" applyAlignment="1">
      <alignment horizontal="center" vertical="center"/>
    </xf>
    <xf numFmtId="0" fontId="44" fillId="3" borderId="0" xfId="5" applyFont="1" applyFill="1" applyBorder="1" applyAlignment="1">
      <alignment horizontal="center" vertical="center"/>
    </xf>
    <xf numFmtId="0" fontId="44" fillId="3" borderId="20" xfId="5" applyFont="1" applyFill="1" applyBorder="1" applyAlignment="1">
      <alignment horizontal="center" vertical="center"/>
    </xf>
    <xf numFmtId="0" fontId="44" fillId="3" borderId="21" xfId="5" applyFont="1" applyFill="1" applyBorder="1" applyAlignment="1">
      <alignment horizontal="center" vertical="center"/>
    </xf>
    <xf numFmtId="0" fontId="44" fillId="3" borderId="22" xfId="5" applyFont="1" applyFill="1" applyBorder="1" applyAlignment="1">
      <alignment horizontal="center" vertical="center"/>
    </xf>
    <xf numFmtId="0" fontId="44" fillId="3" borderId="23" xfId="5" applyFont="1" applyFill="1" applyBorder="1" applyAlignment="1">
      <alignment horizontal="center" vertical="center"/>
    </xf>
    <xf numFmtId="0" fontId="1" fillId="3" borderId="30" xfId="6" applyFont="1" applyFill="1" applyBorder="1" applyAlignment="1">
      <alignment horizontal="center" vertical="center" wrapText="1"/>
    </xf>
    <xf numFmtId="0" fontId="1" fillId="3" borderId="31" xfId="6" applyFont="1" applyFill="1" applyBorder="1" applyAlignment="1">
      <alignment horizontal="center" vertical="center" wrapText="1"/>
    </xf>
    <xf numFmtId="0" fontId="1" fillId="15" borderId="24" xfId="4" applyFont="1" applyFill="1" applyBorder="1" applyAlignment="1">
      <alignment horizontal="center" vertical="center" wrapText="1"/>
    </xf>
    <xf numFmtId="0" fontId="1" fillId="15" borderId="47" xfId="4" applyFont="1" applyFill="1" applyBorder="1" applyAlignment="1">
      <alignment horizontal="center" vertical="center" wrapText="1"/>
    </xf>
    <xf numFmtId="0" fontId="1" fillId="15" borderId="48" xfId="4" applyFont="1" applyFill="1" applyBorder="1" applyAlignment="1">
      <alignment horizontal="center" vertical="center" wrapText="1"/>
    </xf>
    <xf numFmtId="164" fontId="1" fillId="16" borderId="24" xfId="6" applyNumberFormat="1" applyFont="1" applyFill="1" applyBorder="1" applyAlignment="1" applyProtection="1">
      <alignment horizontal="center" vertical="center"/>
      <protection locked="0"/>
    </xf>
    <xf numFmtId="164" fontId="1" fillId="16" borderId="47" xfId="6" quotePrefix="1" applyNumberFormat="1" applyFont="1" applyFill="1" applyBorder="1" applyAlignment="1" applyProtection="1">
      <alignment horizontal="center" vertical="center"/>
      <protection locked="0"/>
    </xf>
    <xf numFmtId="0" fontId="1" fillId="14" borderId="53" xfId="4" applyFont="1" applyFill="1" applyBorder="1" applyAlignment="1">
      <alignment horizontal="center" vertical="center"/>
    </xf>
    <xf numFmtId="0" fontId="1" fillId="14" borderId="56" xfId="4" applyFont="1" applyFill="1" applyBorder="1" applyAlignment="1">
      <alignment horizontal="center" vertical="center"/>
    </xf>
    <xf numFmtId="0" fontId="1" fillId="14" borderId="37" xfId="4" applyFont="1" applyFill="1" applyBorder="1" applyAlignment="1">
      <alignment horizontal="center" vertical="center"/>
    </xf>
    <xf numFmtId="0" fontId="1" fillId="14" borderId="59" xfId="4" applyFont="1" applyFill="1" applyBorder="1" applyAlignment="1">
      <alignment horizontal="center" vertical="center"/>
    </xf>
    <xf numFmtId="0" fontId="1" fillId="14" borderId="46" xfId="6" applyFont="1" applyFill="1" applyBorder="1" applyAlignment="1" applyProtection="1">
      <alignment horizontal="center" vertical="center" wrapText="1"/>
      <protection locked="0"/>
    </xf>
    <xf numFmtId="164" fontId="1" fillId="14" borderId="24" xfId="6" applyNumberFormat="1" applyFont="1" applyFill="1" applyBorder="1" applyAlignment="1" applyProtection="1">
      <alignment horizontal="center" vertical="center"/>
      <protection locked="0"/>
    </xf>
    <xf numFmtId="164" fontId="49" fillId="0" borderId="47" xfId="6" applyNumberFormat="1" applyFont="1" applyBorder="1" applyAlignment="1" applyProtection="1">
      <alignment horizontal="center" vertical="center"/>
      <protection locked="0"/>
    </xf>
    <xf numFmtId="164" fontId="49" fillId="0" borderId="48" xfId="6" applyNumberFormat="1" applyFont="1" applyBorder="1" applyAlignment="1" applyProtection="1">
      <alignment horizontal="center" vertical="center"/>
      <protection locked="0"/>
    </xf>
    <xf numFmtId="14" fontId="4" fillId="14" borderId="24" xfId="6" applyNumberFormat="1" applyFont="1" applyFill="1" applyBorder="1" applyAlignment="1" applyProtection="1">
      <alignment horizontal="center" vertical="center"/>
      <protection locked="0"/>
    </xf>
    <xf numFmtId="0" fontId="4" fillId="14" borderId="47" xfId="6" applyFont="1" applyFill="1" applyBorder="1" applyAlignment="1" applyProtection="1">
      <alignment horizontal="center" vertical="center"/>
      <protection locked="0"/>
    </xf>
    <xf numFmtId="0" fontId="4" fillId="0" borderId="46" xfId="6" applyFont="1" applyFill="1" applyBorder="1" applyAlignment="1" applyProtection="1">
      <alignment horizontal="left" vertical="center"/>
    </xf>
    <xf numFmtId="0" fontId="4" fillId="0" borderId="49" xfId="6" applyFont="1" applyFill="1" applyBorder="1" applyAlignment="1" applyProtection="1">
      <alignment horizontal="left" vertical="center"/>
    </xf>
    <xf numFmtId="0" fontId="1" fillId="14" borderId="53" xfId="6" applyFont="1" applyFill="1" applyBorder="1" applyAlignment="1" applyProtection="1">
      <alignment horizontal="center" vertical="center"/>
      <protection locked="0"/>
    </xf>
    <xf numFmtId="0" fontId="49" fillId="0" borderId="55" xfId="6" applyFont="1" applyBorder="1" applyAlignment="1" applyProtection="1">
      <alignment horizontal="center" vertical="center"/>
      <protection locked="0"/>
    </xf>
    <xf numFmtId="0" fontId="4" fillId="14" borderId="33" xfId="6" applyFont="1" applyFill="1" applyBorder="1" applyAlignment="1" applyProtection="1">
      <alignment horizontal="center" vertical="center"/>
      <protection locked="0"/>
    </xf>
    <xf numFmtId="0" fontId="43" fillId="0" borderId="54" xfId="6" applyBorder="1" applyAlignment="1" applyProtection="1">
      <alignment horizontal="center" vertical="center"/>
      <protection locked="0"/>
    </xf>
    <xf numFmtId="0" fontId="43" fillId="0" borderId="55" xfId="6" applyBorder="1" applyAlignment="1" applyProtection="1">
      <alignment horizontal="center" vertical="center"/>
      <protection locked="0"/>
    </xf>
    <xf numFmtId="0" fontId="4" fillId="14" borderId="54" xfId="6" applyFont="1" applyFill="1" applyBorder="1" applyAlignment="1" applyProtection="1">
      <alignment horizontal="center" vertical="center"/>
      <protection locked="0"/>
    </xf>
    <xf numFmtId="0" fontId="4" fillId="0" borderId="61" xfId="6" applyFont="1" applyFill="1" applyBorder="1" applyAlignment="1" applyProtection="1">
      <alignment horizontal="left" vertical="center"/>
    </xf>
    <xf numFmtId="0" fontId="4" fillId="0" borderId="83" xfId="6" applyFont="1" applyFill="1" applyBorder="1" applyAlignment="1" applyProtection="1">
      <alignment horizontal="left" vertical="center"/>
    </xf>
    <xf numFmtId="0" fontId="1" fillId="3" borderId="1" xfId="6" applyFont="1" applyFill="1" applyBorder="1" applyAlignment="1">
      <alignment horizontal="center"/>
    </xf>
    <xf numFmtId="0" fontId="1" fillId="3" borderId="15" xfId="6" applyFont="1" applyFill="1" applyBorder="1" applyAlignment="1">
      <alignment horizontal="center"/>
    </xf>
    <xf numFmtId="0" fontId="1" fillId="3" borderId="7" xfId="6" applyFont="1" applyFill="1" applyBorder="1" applyAlignment="1">
      <alignment horizontal="center"/>
    </xf>
    <xf numFmtId="0" fontId="1" fillId="3" borderId="12" xfId="6" applyFont="1" applyFill="1" applyBorder="1" applyAlignment="1">
      <alignment horizontal="center" vertical="center"/>
    </xf>
    <xf numFmtId="0" fontId="1" fillId="3" borderId="41" xfId="6" applyFont="1" applyFill="1" applyBorder="1" applyAlignment="1">
      <alignment horizontal="center" vertical="center"/>
    </xf>
    <xf numFmtId="0" fontId="1" fillId="3" borderId="42" xfId="6" applyFont="1" applyFill="1" applyBorder="1" applyAlignment="1">
      <alignment horizontal="center" vertical="center"/>
    </xf>
    <xf numFmtId="0" fontId="4" fillId="3" borderId="42" xfId="6" applyFont="1" applyFill="1" applyBorder="1" applyAlignment="1">
      <alignment horizontal="center" vertical="center"/>
    </xf>
    <xf numFmtId="0" fontId="1" fillId="3" borderId="11" xfId="6" applyFont="1" applyFill="1" applyBorder="1" applyAlignment="1">
      <alignment horizontal="right"/>
    </xf>
    <xf numFmtId="0" fontId="1" fillId="3" borderId="40" xfId="6" applyFont="1" applyFill="1" applyBorder="1" applyAlignment="1">
      <alignment horizontal="right"/>
    </xf>
  </cellXfs>
  <cellStyles count="86">
    <cellStyle name="args.style" xfId="13" xr:uid="{00000000-0005-0000-0000-000000000000}"/>
    <cellStyle name="Calc Units (2)" xfId="14" xr:uid="{00000000-0005-0000-0000-000001000000}"/>
    <cellStyle name="category" xfId="15" xr:uid="{00000000-0005-0000-0000-000002000000}"/>
    <cellStyle name="Comma  - Style1" xfId="16" xr:uid="{00000000-0005-0000-0000-000003000000}"/>
    <cellStyle name="Comma  - Style2" xfId="17" xr:uid="{00000000-0005-0000-0000-000004000000}"/>
    <cellStyle name="Comma  - Style3" xfId="18" xr:uid="{00000000-0005-0000-0000-000005000000}"/>
    <cellStyle name="Comma  - Style4" xfId="19" xr:uid="{00000000-0005-0000-0000-000006000000}"/>
    <cellStyle name="Comma  - Style5" xfId="20" xr:uid="{00000000-0005-0000-0000-000007000000}"/>
    <cellStyle name="Comma  - Style6" xfId="21" xr:uid="{00000000-0005-0000-0000-000008000000}"/>
    <cellStyle name="Comma  - Style7" xfId="22" xr:uid="{00000000-0005-0000-0000-000009000000}"/>
    <cellStyle name="Comma  - Style8" xfId="23" xr:uid="{00000000-0005-0000-0000-00000A000000}"/>
    <cellStyle name="Comma [00]" xfId="24" xr:uid="{00000000-0005-0000-0000-00000B000000}"/>
    <cellStyle name="Comma 2" xfId="12" xr:uid="{00000000-0005-0000-0000-00000C000000}"/>
    <cellStyle name="Comma[2]" xfId="25" xr:uid="{00000000-0005-0000-0000-00000D000000}"/>
    <cellStyle name="Currency [00]" xfId="27" xr:uid="{00000000-0005-0000-0000-00000F000000}"/>
    <cellStyle name="Currency $" xfId="26" xr:uid="{00000000-0005-0000-0000-00000E000000}"/>
    <cellStyle name="Currency[2]" xfId="28" xr:uid="{00000000-0005-0000-0000-000010000000}"/>
    <cellStyle name="custom" xfId="29" xr:uid="{00000000-0005-0000-0000-000011000000}"/>
    <cellStyle name="Date" xfId="30" xr:uid="{00000000-0005-0000-0000-000012000000}"/>
    <cellStyle name="Date Short" xfId="31" xr:uid="{00000000-0005-0000-0000-000013000000}"/>
    <cellStyle name="date_APQP Status Report Comprehensive" xfId="32" xr:uid="{00000000-0005-0000-0000-000014000000}"/>
    <cellStyle name="Dezimal [0]_STD_1_PG" xfId="33" xr:uid="{00000000-0005-0000-0000-000015000000}"/>
    <cellStyle name="Dezimal_STD_1_PG" xfId="34" xr:uid="{00000000-0005-0000-0000-000016000000}"/>
    <cellStyle name="Enter Currency (0)" xfId="35" xr:uid="{00000000-0005-0000-0000-000017000000}"/>
    <cellStyle name="Enter Currency (2)" xfId="36" xr:uid="{00000000-0005-0000-0000-000018000000}"/>
    <cellStyle name="Enter Units (0)" xfId="37" xr:uid="{00000000-0005-0000-0000-000019000000}"/>
    <cellStyle name="Enter Units (1)" xfId="38" xr:uid="{00000000-0005-0000-0000-00001A000000}"/>
    <cellStyle name="Enter Units (2)" xfId="39" xr:uid="{00000000-0005-0000-0000-00001B000000}"/>
    <cellStyle name="Grey" xfId="40" xr:uid="{00000000-0005-0000-0000-00001C000000}"/>
    <cellStyle name="HEADER" xfId="41" xr:uid="{00000000-0005-0000-0000-00001D000000}"/>
    <cellStyle name="Header1" xfId="42" xr:uid="{00000000-0005-0000-0000-00001E000000}"/>
    <cellStyle name="Header2" xfId="43" xr:uid="{00000000-0005-0000-0000-00001F000000}"/>
    <cellStyle name="Hyperlink" xfId="7" builtinId="8"/>
    <cellStyle name="Hyperlink 2" xfId="44" xr:uid="{00000000-0005-0000-0000-000021000000}"/>
    <cellStyle name="Input [yellow]" xfId="45" xr:uid="{00000000-0005-0000-0000-000022000000}"/>
    <cellStyle name="Link Currency (0)" xfId="46" xr:uid="{00000000-0005-0000-0000-000023000000}"/>
    <cellStyle name="Link Currency (2)" xfId="47" xr:uid="{00000000-0005-0000-0000-000024000000}"/>
    <cellStyle name="Link Units (0)" xfId="48" xr:uid="{00000000-0005-0000-0000-000025000000}"/>
    <cellStyle name="Link Units (1)" xfId="49" xr:uid="{00000000-0005-0000-0000-000026000000}"/>
    <cellStyle name="Link Units (2)" xfId="50" xr:uid="{00000000-0005-0000-0000-000027000000}"/>
    <cellStyle name="Milliers [0]_!!!GO" xfId="51" xr:uid="{00000000-0005-0000-0000-000028000000}"/>
    <cellStyle name="Milliers_!!!GO" xfId="52" xr:uid="{00000000-0005-0000-0000-000029000000}"/>
    <cellStyle name="Model" xfId="53" xr:uid="{00000000-0005-0000-0000-00002A000000}"/>
    <cellStyle name="Monétaire [0]_!!!GO" xfId="54" xr:uid="{00000000-0005-0000-0000-00002B000000}"/>
    <cellStyle name="Monétaire_!!!GO" xfId="55" xr:uid="{00000000-0005-0000-0000-00002C000000}"/>
    <cellStyle name="Normal" xfId="0" builtinId="0"/>
    <cellStyle name="Normal - Style1" xfId="56" xr:uid="{00000000-0005-0000-0000-00002E000000}"/>
    <cellStyle name="Normal 2" xfId="1" xr:uid="{00000000-0005-0000-0000-00002F000000}"/>
    <cellStyle name="Normal 3" xfId="5" xr:uid="{00000000-0005-0000-0000-000030000000}"/>
    <cellStyle name="Normal_36-174 -175 -176 Control Plan" xfId="8" xr:uid="{00000000-0005-0000-0000-000031000000}"/>
    <cellStyle name="Normal_AA CPK pt # 17 1445 AA" xfId="57" xr:uid="{00000000-0005-0000-0000-000032000000}"/>
    <cellStyle name="Normal_Analogic PPAP Forms" xfId="11" xr:uid="{00000000-0005-0000-0000-000033000000}"/>
    <cellStyle name="Normal_master operations L3 PD" xfId="10" xr:uid="{00000000-0005-0000-0000-000034000000}"/>
    <cellStyle name="Normal_Rotatives Complaint QN self check sheet v.1.3" xfId="2" xr:uid="{00000000-0005-0000-0000-000035000000}"/>
    <cellStyle name="Normal_Sheet2" xfId="4" xr:uid="{00000000-0005-0000-0000-000036000000}"/>
    <cellStyle name="Normal_Sheet3" xfId="6" xr:uid="{00000000-0005-0000-0000-000037000000}"/>
    <cellStyle name="Œ…‹æØ‚è [0.00]_!!!GO" xfId="58" xr:uid="{00000000-0005-0000-0000-000038000000}"/>
    <cellStyle name="Œ…‹æØ‚è_!!!GO" xfId="59" xr:uid="{00000000-0005-0000-0000-000039000000}"/>
    <cellStyle name="per.style" xfId="60" xr:uid="{00000000-0005-0000-0000-00003A000000}"/>
    <cellStyle name="Percent [0]" xfId="61" xr:uid="{00000000-0005-0000-0000-00003B000000}"/>
    <cellStyle name="Percent [00]" xfId="62" xr:uid="{00000000-0005-0000-0000-00003C000000}"/>
    <cellStyle name="Percent [2]" xfId="63" xr:uid="{00000000-0005-0000-0000-00003D000000}"/>
    <cellStyle name="Percent 2" xfId="3" xr:uid="{00000000-0005-0000-0000-00003E000000}"/>
    <cellStyle name="Percent 3" xfId="9" xr:uid="{00000000-0005-0000-0000-00003F000000}"/>
    <cellStyle name="Percent[0]" xfId="64" xr:uid="{00000000-0005-0000-0000-000040000000}"/>
    <cellStyle name="Percent[2]" xfId="65" xr:uid="{00000000-0005-0000-0000-000041000000}"/>
    <cellStyle name="PrePop Currency (0)" xfId="66" xr:uid="{00000000-0005-0000-0000-000042000000}"/>
    <cellStyle name="PrePop Currency (2)" xfId="67" xr:uid="{00000000-0005-0000-0000-000043000000}"/>
    <cellStyle name="PrePop Units (0)" xfId="68" xr:uid="{00000000-0005-0000-0000-000044000000}"/>
    <cellStyle name="PrePop Units (1)" xfId="69" xr:uid="{00000000-0005-0000-0000-000045000000}"/>
    <cellStyle name="PrePop Units (2)" xfId="70" xr:uid="{00000000-0005-0000-0000-000046000000}"/>
    <cellStyle name="PSChar" xfId="71" xr:uid="{00000000-0005-0000-0000-000047000000}"/>
    <cellStyle name="PSDate" xfId="72" xr:uid="{00000000-0005-0000-0000-000048000000}"/>
    <cellStyle name="PSDec" xfId="73" xr:uid="{00000000-0005-0000-0000-000049000000}"/>
    <cellStyle name="PSHeading" xfId="74" xr:uid="{00000000-0005-0000-0000-00004A000000}"/>
    <cellStyle name="PSInt" xfId="75" xr:uid="{00000000-0005-0000-0000-00004B000000}"/>
    <cellStyle name="PSSpacer" xfId="76" xr:uid="{00000000-0005-0000-0000-00004C000000}"/>
    <cellStyle name="STANDARD" xfId="77" xr:uid="{00000000-0005-0000-0000-00004D000000}"/>
    <cellStyle name="subhead" xfId="78" xr:uid="{00000000-0005-0000-0000-00004E000000}"/>
    <cellStyle name="Text Indent A" xfId="79" xr:uid="{00000000-0005-0000-0000-00004F000000}"/>
    <cellStyle name="Text Indent B" xfId="80" xr:uid="{00000000-0005-0000-0000-000050000000}"/>
    <cellStyle name="Text Indent C" xfId="81" xr:uid="{00000000-0005-0000-0000-000051000000}"/>
    <cellStyle name="Text01_KT PA.xls" xfId="85" xr:uid="{00000000-0005-0000-0000-000052000000}"/>
    <cellStyle name="Währung [0]_STD_1_PG" xfId="82" xr:uid="{00000000-0005-0000-0000-000053000000}"/>
    <cellStyle name="Währung_STD_1_PG" xfId="83" xr:uid="{00000000-0005-0000-0000-000054000000}"/>
    <cellStyle name="weekly" xfId="84" xr:uid="{00000000-0005-0000-0000-000055000000}"/>
  </cellStyles>
  <dxfs count="123">
    <dxf>
      <fill>
        <patternFill>
          <bgColor indexed="10"/>
        </patternFill>
      </fill>
    </dxf>
    <dxf>
      <fill>
        <patternFill patternType="solid">
          <bgColor indexed="11"/>
        </patternFill>
      </fill>
    </dxf>
    <dxf>
      <font>
        <condense val="0"/>
        <extend val="0"/>
        <color auto="1"/>
      </font>
      <fill>
        <patternFill>
          <bgColor indexed="10"/>
        </patternFill>
      </fill>
    </dxf>
    <dxf>
      <font>
        <condense val="0"/>
        <extend val="0"/>
        <color auto="1"/>
      </font>
      <fill>
        <patternFill>
          <bgColor indexed="11"/>
        </patternFill>
      </fill>
    </dxf>
    <dxf>
      <fill>
        <patternFill>
          <bgColor indexed="53"/>
        </patternFill>
      </fill>
    </dxf>
    <dxf>
      <fill>
        <patternFill>
          <bgColor indexed="22"/>
        </patternFill>
      </fill>
    </dxf>
    <dxf>
      <fill>
        <patternFill>
          <bgColor indexed="13"/>
        </patternFill>
      </fill>
    </dxf>
    <dxf>
      <fill>
        <patternFill>
          <bgColor theme="3" tint="0.39994506668294322"/>
        </patternFill>
      </fill>
    </dxf>
    <dxf>
      <fill>
        <patternFill>
          <bgColor indexed="10"/>
        </patternFill>
      </fill>
    </dxf>
    <dxf>
      <fill>
        <patternFill>
          <bgColor indexed="13"/>
        </patternFill>
      </fill>
    </dxf>
    <dxf>
      <fill>
        <patternFill>
          <bgColor indexed="50"/>
        </patternFill>
      </fill>
    </dxf>
    <dxf>
      <fill>
        <patternFill>
          <bgColor theme="0" tint="-0.14996795556505021"/>
        </patternFill>
      </fill>
    </dxf>
    <dxf>
      <fill>
        <patternFill>
          <bgColor rgb="FF00B050"/>
        </patternFill>
      </fill>
    </dxf>
    <dxf>
      <fill>
        <patternFill>
          <bgColor rgb="FFFF0000"/>
        </patternFill>
      </fill>
    </dxf>
    <dxf>
      <fill>
        <patternFill>
          <bgColor theme="0" tint="-0.14996795556505021"/>
        </patternFill>
      </fill>
    </dxf>
    <dxf>
      <fill>
        <patternFill>
          <bgColor rgb="FF00B050"/>
        </patternFill>
      </fill>
    </dxf>
    <dxf>
      <fill>
        <patternFill>
          <bgColor rgb="FFFF0000"/>
        </patternFill>
      </fill>
    </dxf>
    <dxf>
      <fill>
        <patternFill>
          <bgColor rgb="FFFFFF99"/>
        </patternFill>
      </fill>
    </dxf>
    <dxf>
      <fill>
        <patternFill>
          <bgColor rgb="FFFF7C80"/>
        </patternFill>
      </fill>
    </dxf>
    <dxf>
      <fill>
        <patternFill>
          <bgColor theme="9" tint="0.39994506668294322"/>
        </patternFill>
      </fill>
    </dxf>
    <dxf>
      <fill>
        <patternFill>
          <bgColor rgb="FFFFFF99"/>
        </patternFill>
      </fill>
    </dxf>
    <dxf>
      <fill>
        <patternFill>
          <bgColor rgb="FFFF5050"/>
        </patternFill>
      </fill>
    </dxf>
    <dxf>
      <fill>
        <patternFill>
          <bgColor theme="9" tint="0.39994506668294322"/>
        </patternFill>
      </fill>
    </dxf>
    <dxf>
      <fill>
        <patternFill>
          <bgColor rgb="FFFFFF99"/>
        </patternFill>
      </fill>
    </dxf>
    <dxf>
      <fill>
        <patternFill>
          <bgColor rgb="FFFF5050"/>
        </patternFill>
      </fill>
    </dxf>
    <dxf>
      <fill>
        <patternFill>
          <bgColor theme="9" tint="0.39994506668294322"/>
        </patternFill>
      </fill>
    </dxf>
    <dxf>
      <fill>
        <patternFill>
          <bgColor rgb="FFFFFF99"/>
        </patternFill>
      </fill>
    </dxf>
    <dxf>
      <fill>
        <patternFill>
          <bgColor rgb="FFFF5050"/>
        </patternFill>
      </fill>
    </dxf>
    <dxf>
      <fill>
        <patternFill>
          <bgColor theme="9" tint="0.39994506668294322"/>
        </patternFill>
      </fill>
    </dxf>
    <dxf>
      <fill>
        <patternFill>
          <bgColor rgb="FFFFFF99"/>
        </patternFill>
      </fill>
    </dxf>
    <dxf>
      <fill>
        <patternFill>
          <bgColor rgb="FFFF5050"/>
        </patternFill>
      </fill>
    </dxf>
    <dxf>
      <fill>
        <patternFill>
          <bgColor theme="9" tint="0.39994506668294322"/>
        </patternFill>
      </fill>
    </dxf>
    <dxf>
      <fill>
        <patternFill>
          <bgColor rgb="FFFFFF99"/>
        </patternFill>
      </fill>
    </dxf>
    <dxf>
      <fill>
        <patternFill>
          <bgColor rgb="FFFF5050"/>
        </patternFill>
      </fill>
    </dxf>
    <dxf>
      <fill>
        <patternFill>
          <bgColor theme="9" tint="0.39994506668294322"/>
        </patternFill>
      </fill>
    </dxf>
    <dxf>
      <fill>
        <patternFill>
          <bgColor rgb="FF92D050"/>
        </patternFill>
      </fill>
    </dxf>
    <dxf>
      <fill>
        <patternFill>
          <bgColor rgb="FFC00000"/>
        </patternFill>
      </fill>
    </dxf>
    <dxf>
      <font>
        <color auto="1"/>
      </font>
      <fill>
        <patternFill>
          <bgColor rgb="FFFFFF66"/>
        </patternFill>
      </fill>
    </dxf>
    <dxf>
      <fill>
        <patternFill>
          <bgColor rgb="FFC00000"/>
        </patternFill>
      </fill>
    </dxf>
    <dxf>
      <fill>
        <patternFill>
          <bgColor rgb="FF92D050"/>
        </patternFill>
      </fill>
    </dxf>
    <dxf>
      <fill>
        <patternFill>
          <bgColor rgb="FF92D050"/>
        </patternFill>
      </fill>
    </dxf>
    <dxf>
      <fill>
        <patternFill>
          <bgColor rgb="FFC00000"/>
        </patternFill>
      </fill>
    </dxf>
    <dxf>
      <font>
        <color auto="1"/>
      </font>
      <fill>
        <patternFill>
          <bgColor rgb="FFFFFF66"/>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C00000"/>
        </patternFill>
      </fill>
    </dxf>
    <dxf>
      <font>
        <color auto="1"/>
      </font>
      <fill>
        <patternFill>
          <bgColor rgb="FFFFFF66"/>
        </patternFill>
      </fill>
    </dxf>
    <dxf>
      <fill>
        <patternFill>
          <bgColor rgb="FFC00000"/>
        </patternFill>
      </fill>
    </dxf>
    <dxf>
      <fill>
        <patternFill>
          <bgColor rgb="FF92D050"/>
        </patternFill>
      </fill>
    </dxf>
    <dxf>
      <fill>
        <patternFill>
          <bgColor rgb="FF92D050"/>
        </patternFill>
      </fill>
    </dxf>
    <dxf>
      <fill>
        <patternFill>
          <bgColor rgb="FFC00000"/>
        </patternFill>
      </fill>
    </dxf>
    <dxf>
      <font>
        <color auto="1"/>
      </font>
      <fill>
        <patternFill>
          <bgColor rgb="FFFFFF66"/>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C00000"/>
        </patternFill>
      </fill>
    </dxf>
    <dxf>
      <font>
        <color auto="1"/>
      </font>
      <fill>
        <patternFill>
          <bgColor rgb="FFFFFF66"/>
        </patternFill>
      </fill>
    </dxf>
    <dxf>
      <fill>
        <patternFill>
          <bgColor rgb="FFC00000"/>
        </patternFill>
      </fill>
    </dxf>
    <dxf>
      <fill>
        <patternFill>
          <bgColor rgb="FF92D050"/>
        </patternFill>
      </fill>
    </dxf>
    <dxf>
      <fill>
        <patternFill>
          <bgColor rgb="FF92D050"/>
        </patternFill>
      </fill>
    </dxf>
    <dxf>
      <fill>
        <patternFill>
          <bgColor rgb="FFC00000"/>
        </patternFill>
      </fill>
    </dxf>
    <dxf>
      <font>
        <color auto="1"/>
      </font>
      <fill>
        <patternFill>
          <bgColor rgb="FFFFFF66"/>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C00000"/>
        </patternFill>
      </fill>
    </dxf>
    <dxf>
      <font>
        <color auto="1"/>
      </font>
      <fill>
        <patternFill>
          <bgColor rgb="FFFFFF66"/>
        </patternFill>
      </fill>
    </dxf>
    <dxf>
      <fill>
        <patternFill>
          <bgColor rgb="FFC00000"/>
        </patternFill>
      </fill>
    </dxf>
    <dxf>
      <fill>
        <patternFill>
          <bgColor rgb="FF92D050"/>
        </patternFill>
      </fill>
    </dxf>
    <dxf>
      <fill>
        <patternFill>
          <bgColor rgb="FF92D050"/>
        </patternFill>
      </fill>
    </dxf>
    <dxf>
      <fill>
        <patternFill>
          <bgColor rgb="FFC00000"/>
        </patternFill>
      </fill>
    </dxf>
    <dxf>
      <font>
        <color auto="1"/>
      </font>
      <fill>
        <patternFill>
          <bgColor rgb="FFFFFF66"/>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C00000"/>
        </patternFill>
      </fill>
    </dxf>
    <dxf>
      <font>
        <color auto="1"/>
      </font>
      <fill>
        <patternFill>
          <bgColor rgb="FFFFFF66"/>
        </patternFill>
      </fill>
    </dxf>
    <dxf>
      <fill>
        <patternFill>
          <bgColor rgb="FFC00000"/>
        </patternFill>
      </fill>
    </dxf>
    <dxf>
      <fill>
        <patternFill>
          <bgColor rgb="FF92D050"/>
        </patternFill>
      </fill>
    </dxf>
    <dxf>
      <fill>
        <patternFill>
          <bgColor rgb="FF92D050"/>
        </patternFill>
      </fill>
    </dxf>
    <dxf>
      <fill>
        <patternFill>
          <bgColor rgb="FFC00000"/>
        </patternFill>
      </fill>
    </dxf>
    <dxf>
      <font>
        <color auto="1"/>
      </font>
      <fill>
        <patternFill>
          <bgColor rgb="FFFFFF66"/>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C00000"/>
        </patternFill>
      </fill>
    </dxf>
    <dxf>
      <font>
        <color auto="1"/>
      </font>
      <fill>
        <patternFill>
          <bgColor rgb="FFFFFF66"/>
        </patternFill>
      </fill>
    </dxf>
    <dxf>
      <fill>
        <patternFill>
          <bgColor rgb="FFC00000"/>
        </patternFill>
      </fill>
    </dxf>
    <dxf>
      <fill>
        <patternFill>
          <bgColor rgb="FF92D050"/>
        </patternFill>
      </fill>
    </dxf>
    <dxf>
      <fill>
        <patternFill>
          <bgColor rgb="FF92D050"/>
        </patternFill>
      </fill>
    </dxf>
    <dxf>
      <fill>
        <patternFill>
          <bgColor rgb="FFC00000"/>
        </patternFill>
      </fill>
    </dxf>
    <dxf>
      <font>
        <color auto="1"/>
      </font>
      <fill>
        <patternFill>
          <bgColor rgb="FFFFFF66"/>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C00000"/>
        </patternFill>
      </fill>
    </dxf>
    <dxf>
      <font>
        <color auto="1"/>
      </font>
      <fill>
        <patternFill>
          <bgColor rgb="FFFFFF66"/>
        </patternFill>
      </fill>
    </dxf>
    <dxf>
      <fill>
        <patternFill>
          <bgColor rgb="FFC00000"/>
        </patternFill>
      </fill>
    </dxf>
    <dxf>
      <fill>
        <patternFill>
          <bgColor rgb="FF92D050"/>
        </patternFill>
      </fill>
    </dxf>
    <dxf>
      <fill>
        <patternFill>
          <bgColor rgb="FF92D050"/>
        </patternFill>
      </fill>
    </dxf>
    <dxf>
      <fill>
        <patternFill>
          <bgColor rgb="FFC00000"/>
        </patternFill>
      </fill>
    </dxf>
    <dxf>
      <font>
        <color auto="1"/>
      </font>
      <fill>
        <patternFill>
          <bgColor rgb="FFFFFF66"/>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C00000"/>
        </patternFill>
      </fill>
    </dxf>
    <dxf>
      <font>
        <color auto="1"/>
      </font>
      <fill>
        <patternFill>
          <bgColor rgb="FFFFFF66"/>
        </patternFill>
      </fill>
    </dxf>
    <dxf>
      <fill>
        <patternFill>
          <bgColor rgb="FFC00000"/>
        </patternFill>
      </fill>
    </dxf>
    <dxf>
      <fill>
        <patternFill>
          <bgColor rgb="FF92D050"/>
        </patternFill>
      </fill>
    </dxf>
    <dxf>
      <fill>
        <patternFill>
          <bgColor rgb="FF92D050"/>
        </patternFill>
      </fill>
    </dxf>
    <dxf>
      <fill>
        <patternFill>
          <bgColor rgb="FFC00000"/>
        </patternFill>
      </fill>
    </dxf>
    <dxf>
      <font>
        <color auto="1"/>
      </font>
      <fill>
        <patternFill>
          <bgColor rgb="FFFFFF66"/>
        </patternFill>
      </fill>
    </dxf>
    <dxf>
      <fill>
        <patternFill>
          <bgColor rgb="FF92D050"/>
        </patternFill>
      </fill>
    </dxf>
    <dxf>
      <fill>
        <patternFill>
          <bgColor rgb="FF92D050"/>
        </patternFill>
      </fill>
    </dxf>
    <dxf>
      <fill>
        <patternFill>
          <bgColor rgb="FFFF0000"/>
        </patternFill>
      </fill>
    </dxf>
  </dxfs>
  <tableStyles count="0" defaultTableStyle="TableStyleMedium2" defaultPivotStyle="PivotStyleLight16"/>
  <colors>
    <mruColors>
      <color rgb="FFFFFF99"/>
      <color rgb="FFFF7C80"/>
      <color rgb="FF9999FF"/>
      <color rgb="FFFF5050"/>
      <color rgb="FF003366"/>
      <color rgb="FFCC66FF"/>
      <color rgb="FF70AD47"/>
      <color rgb="FFFCE4D6"/>
      <color rgb="FF00FF99"/>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purl.oclc.org/ooxml/officeDocument/relationships/worksheet" Target="worksheets/sheet13.xml"/><Relationship Id="rId18" Type="http://purl.oclc.org/ooxml/officeDocument/relationships/worksheet" Target="worksheets/sheet18.xml"/><Relationship Id="rId26" Type="http://purl.oclc.org/ooxml/officeDocument/relationships/worksheet" Target="worksheets/sheet26.xml"/><Relationship Id="rId39" Type="http://purl.oclc.org/ooxml/officeDocument/relationships/customXml" Target="../customXml/item3.xml"/><Relationship Id="rId21" Type="http://purl.oclc.org/ooxml/officeDocument/relationships/worksheet" Target="worksheets/sheet21.xml"/><Relationship Id="rId34" Type="http://purl.oclc.org/ooxml/officeDocument/relationships/styles" Target="styles.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worksheet" Target="worksheets/sheet25.xml"/><Relationship Id="rId33" Type="http://purl.oclc.org/ooxml/officeDocument/relationships/theme" Target="theme/theme1.xml"/><Relationship Id="rId38" Type="http://purl.oclc.org/ooxml/officeDocument/relationships/customXml" Target="../customXml/item2.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worksheet" Target="worksheets/sheet20.xml"/><Relationship Id="rId29" Type="http://purl.oclc.org/ooxml/officeDocument/relationships/worksheet" Target="worksheets/sheet29.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worksheet" Target="worksheets/sheet24.xml"/><Relationship Id="rId32" Type="http://purl.oclc.org/ooxml/officeDocument/relationships/worksheet" Target="worksheets/sheet32.xml"/><Relationship Id="rId37" Type="http://purl.oclc.org/ooxml/officeDocument/relationships/customXml" Target="../customXml/item1.xml"/><Relationship Id="rId40" Type="http://purl.oclc.org/ooxml/officeDocument/relationships/customXml" Target="../customXml/item4.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worksheet" Target="worksheets/sheet23.xml"/><Relationship Id="rId28" Type="http://purl.oclc.org/ooxml/officeDocument/relationships/worksheet" Target="worksheets/sheet28.xml"/><Relationship Id="rId36" Type="http://purl.oclc.org/ooxml/officeDocument/relationships/calcChain" Target="calcChain.xml"/><Relationship Id="rId10" Type="http://purl.oclc.org/ooxml/officeDocument/relationships/worksheet" Target="worksheets/sheet10.xml"/><Relationship Id="rId19" Type="http://purl.oclc.org/ooxml/officeDocument/relationships/worksheet" Target="worksheets/sheet19.xml"/><Relationship Id="rId31" Type="http://purl.oclc.org/ooxml/officeDocument/relationships/worksheet" Target="worksheets/sheet31.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worksheet" Target="worksheets/sheet22.xml"/><Relationship Id="rId27" Type="http://purl.oclc.org/ooxml/officeDocument/relationships/worksheet" Target="worksheets/sheet27.xml"/><Relationship Id="rId30" Type="http://purl.oclc.org/ooxml/officeDocument/relationships/worksheet" Target="worksheets/sheet30.xml"/><Relationship Id="rId35" Type="http://purl.oclc.org/ooxml/officeDocument/relationships/sharedStrings" Target="sharedStrings.xml"/><Relationship Id="rId8" Type="http://purl.oclc.org/ooxml/officeDocument/relationships/worksheet" Target="worksheets/sheet8.xml"/><Relationship Id="rId3" Type="http://purl.oclc.org/ooxml/officeDocument/relationships/worksheet" Target="worksheets/sheet3.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en-US"/>
              <a:t>Averages</a:t>
            </a:r>
          </a:p>
        </c:rich>
      </c:tx>
      <c:layout>
        <c:manualLayout>
          <c:xMode val="edge"/>
          <c:yMode val="edge"/>
          <c:x val="0.480043602963869"/>
          <c:y val="2.3041474654377881E-2"/>
        </c:manualLayout>
      </c:layout>
      <c:overlay val="0"/>
      <c:spPr>
        <a:noFill/>
        <a:ln w="25400">
          <a:noFill/>
        </a:ln>
      </c:spPr>
    </c:title>
    <c:autoTitleDeleted val="0"/>
    <c:plotArea>
      <c:layout>
        <c:manualLayout>
          <c:layoutTarget val="inner"/>
          <c:xMode val="edge"/>
          <c:yMode val="edge"/>
          <c:x val="8.7378732827177757E-2"/>
          <c:y val="7.3732718894009217E-2"/>
          <c:w val="0.87055107890780803"/>
          <c:h val="0.76267281105990781"/>
        </c:manualLayout>
      </c:layout>
      <c:lineChart>
        <c:grouping val="standard"/>
        <c:varyColors val="0"/>
        <c:ser>
          <c:idx val="0"/>
          <c:order val="0"/>
          <c:tx>
            <c:v>X</c:v>
          </c:tx>
          <c:spPr>
            <a:ln w="12700">
              <a:solidFill>
                <a:srgbClr val="00FF00"/>
              </a:solidFill>
              <a:prstDash val="solid"/>
            </a:ln>
          </c:spPr>
          <c:marker>
            <c:symbol val="square"/>
            <c:size val="5"/>
            <c:spPr>
              <a:solidFill>
                <a:srgbClr val="00FF00"/>
              </a:solidFill>
              <a:ln>
                <a:solidFill>
                  <a:srgbClr val="00FF00"/>
                </a:solidFill>
                <a:prstDash val="solid"/>
              </a:ln>
            </c:spPr>
          </c:marker>
          <c:val>
            <c:numRef>
              <c:f>'Process Capability Studies'!$C$14:$C$63</c:f>
              <c:numCache>
                <c:formatCode>0.0000</c:formatCode>
                <c:ptCount val="50"/>
              </c:numCache>
            </c:numRef>
          </c:val>
          <c:smooth val="0"/>
          <c:extLst>
            <c:ext xmlns:c16="http://schemas.microsoft.com/office/drawing/2014/chart" uri="{C3380CC4-5D6E-409C-BE32-E72D297353CC}">
              <c16:uniqueId val="{00000000-5AF4-4143-87B3-9E3FFE156B82}"/>
            </c:ext>
          </c:extLst>
        </c:ser>
        <c:ser>
          <c:idx val="1"/>
          <c:order val="1"/>
          <c:tx>
            <c:v>X-Bar</c:v>
          </c:tx>
          <c:spPr>
            <a:ln w="25400">
              <a:solidFill>
                <a:srgbClr val="000080"/>
              </a:solidFill>
              <a:prstDash val="solid"/>
            </a:ln>
          </c:spPr>
          <c:marker>
            <c:symbol val="square"/>
            <c:size val="2"/>
            <c:spPr>
              <a:solidFill>
                <a:srgbClr val="000080"/>
              </a:solidFill>
              <a:ln>
                <a:solidFill>
                  <a:srgbClr val="000080"/>
                </a:solidFill>
                <a:prstDash val="solid"/>
              </a:ln>
            </c:spPr>
          </c:marker>
          <c:val>
            <c:numRef>
              <c:f>'Process Capability Studies'!$E$67:$E$116</c:f>
              <c:numCache>
                <c:formatCode>0.0000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1-5AF4-4143-87B3-9E3FFE156B82}"/>
            </c:ext>
          </c:extLst>
        </c:ser>
        <c:ser>
          <c:idx val="2"/>
          <c:order val="2"/>
          <c:tx>
            <c:v>Upper Control Limit</c:v>
          </c:tx>
          <c:spPr>
            <a:ln w="12700">
              <a:solidFill>
                <a:srgbClr val="FF0000"/>
              </a:solidFill>
              <a:prstDash val="solid"/>
            </a:ln>
          </c:spPr>
          <c:marker>
            <c:symbol val="none"/>
          </c:marker>
          <c:val>
            <c:numRef>
              <c:f>'Process Capability Studies'!$C$67:$C$116</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1"/>
          <c:extLst>
            <c:ext xmlns:c16="http://schemas.microsoft.com/office/drawing/2014/chart" uri="{C3380CC4-5D6E-409C-BE32-E72D297353CC}">
              <c16:uniqueId val="{00000002-5AF4-4143-87B3-9E3FFE156B82}"/>
            </c:ext>
          </c:extLst>
        </c:ser>
        <c:ser>
          <c:idx val="3"/>
          <c:order val="3"/>
          <c:tx>
            <c:v>Lower Control Limit</c:v>
          </c:tx>
          <c:spPr>
            <a:ln w="12700">
              <a:solidFill>
                <a:srgbClr val="FF0000"/>
              </a:solidFill>
              <a:prstDash val="solid"/>
            </a:ln>
          </c:spPr>
          <c:marker>
            <c:symbol val="none"/>
          </c:marker>
          <c:val>
            <c:numRef>
              <c:f>'Process Capability Studies'!$D$67:$D$116</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3-5AF4-4143-87B3-9E3FFE156B82}"/>
            </c:ext>
          </c:extLst>
        </c:ser>
        <c:dLbls>
          <c:showLegendKey val="0"/>
          <c:showVal val="0"/>
          <c:showCatName val="0"/>
          <c:showSerName val="0"/>
          <c:showPercent val="0"/>
          <c:showBubbleSize val="0"/>
        </c:dLbls>
        <c:marker val="1"/>
        <c:smooth val="0"/>
        <c:axId val="339474920"/>
        <c:axId val="338525328"/>
      </c:lineChart>
      <c:catAx>
        <c:axId val="339474920"/>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US"/>
                  <a:t>Sample Number</a:t>
                </a:r>
              </a:p>
            </c:rich>
          </c:tx>
          <c:layout>
            <c:manualLayout>
              <c:xMode val="edge"/>
              <c:yMode val="edge"/>
              <c:x val="9.1693748637407368E-2"/>
              <c:y val="0.907834101382488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338525328"/>
        <c:crosses val="autoZero"/>
        <c:auto val="1"/>
        <c:lblAlgn val="ctr"/>
        <c:lblOffset val="100"/>
        <c:tickLblSkip val="4"/>
        <c:tickMarkSkip val="2"/>
        <c:noMultiLvlLbl val="0"/>
      </c:catAx>
      <c:valAx>
        <c:axId val="338525328"/>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Test Value</a:t>
                </a:r>
              </a:p>
            </c:rich>
          </c:tx>
          <c:layout>
            <c:manualLayout>
              <c:xMode val="edge"/>
              <c:yMode val="edge"/>
              <c:x val="8.6299892125134836E-3"/>
              <c:y val="0.37557603686635943"/>
            </c:manualLayout>
          </c:layout>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339474920"/>
        <c:crosses val="autoZero"/>
        <c:crossBetween val="between"/>
      </c:valAx>
      <c:spPr>
        <a:solidFill>
          <a:srgbClr val="FFFFFF"/>
        </a:solidFill>
        <a:ln w="12700">
          <a:solidFill>
            <a:srgbClr val="000000"/>
          </a:solidFill>
          <a:prstDash val="solid"/>
        </a:ln>
      </c:spPr>
    </c:plotArea>
    <c:legend>
      <c:legendPos val="b"/>
      <c:layout>
        <c:manualLayout>
          <c:xMode val="edge"/>
          <c:yMode val="edge"/>
          <c:x val="0.35490864612797185"/>
          <c:y val="0.93087557603686633"/>
          <c:w val="0.59546993519014002"/>
          <c:h val="5.9907834101382451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en-US"/>
              <a:t>Range Chart</a:t>
            </a:r>
          </a:p>
        </c:rich>
      </c:tx>
      <c:layout>
        <c:manualLayout>
          <c:xMode val="edge"/>
          <c:yMode val="edge"/>
          <c:x val="0.41505421499731887"/>
          <c:y val="1.0615711252653927E-2"/>
        </c:manualLayout>
      </c:layout>
      <c:overlay val="0"/>
      <c:spPr>
        <a:noFill/>
        <a:ln w="25400">
          <a:noFill/>
        </a:ln>
      </c:spPr>
    </c:title>
    <c:autoTitleDeleted val="0"/>
    <c:plotArea>
      <c:layout>
        <c:manualLayout>
          <c:layoutTarget val="inner"/>
          <c:xMode val="edge"/>
          <c:yMode val="edge"/>
          <c:x val="7.2043086402770504E-2"/>
          <c:y val="0.10191103932590094"/>
          <c:w val="0.89247405543730618"/>
          <c:h val="0.73036244850229004"/>
        </c:manualLayout>
      </c:layout>
      <c:lineChart>
        <c:grouping val="standard"/>
        <c:varyColors val="0"/>
        <c:ser>
          <c:idx val="1"/>
          <c:order val="0"/>
          <c:tx>
            <c:v>Range UCL</c:v>
          </c:tx>
          <c:spPr>
            <a:ln w="12700">
              <a:solidFill>
                <a:srgbClr val="FF0000"/>
              </a:solidFill>
              <a:prstDash val="solid"/>
            </a:ln>
          </c:spPr>
          <c:marker>
            <c:symbol val="none"/>
          </c:marker>
          <c:val>
            <c:numRef>
              <c:f>'Process Capability Studies'!$F$67:$F$116</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0-CAC3-444C-A92A-D71D2CCEE61D}"/>
            </c:ext>
          </c:extLst>
        </c:ser>
        <c:ser>
          <c:idx val="2"/>
          <c:order val="1"/>
          <c:tx>
            <c:v>Range Average</c:v>
          </c:tx>
          <c:spPr>
            <a:ln w="25400">
              <a:solidFill>
                <a:srgbClr val="FF0000"/>
              </a:solidFill>
              <a:prstDash val="solid"/>
            </a:ln>
          </c:spPr>
          <c:marker>
            <c:symbol val="none"/>
          </c:marker>
          <c:val>
            <c:numRef>
              <c:f>'Process Capability Studies'!$H$67:$H$116</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1-CAC3-444C-A92A-D71D2CCEE61D}"/>
            </c:ext>
          </c:extLst>
        </c:ser>
        <c:ser>
          <c:idx val="0"/>
          <c:order val="2"/>
          <c:tx>
            <c:v>Moving Range Average</c:v>
          </c:tx>
          <c:spPr>
            <a:ln w="12700">
              <a:solidFill>
                <a:srgbClr val="339966"/>
              </a:solidFill>
              <a:prstDash val="solid"/>
            </a:ln>
          </c:spPr>
          <c:marker>
            <c:symbol val="diamond"/>
            <c:size val="5"/>
            <c:spPr>
              <a:solidFill>
                <a:srgbClr val="339966"/>
              </a:solidFill>
              <a:ln>
                <a:solidFill>
                  <a:srgbClr val="339966"/>
                </a:solidFill>
                <a:prstDash val="solid"/>
              </a:ln>
            </c:spPr>
          </c:marker>
          <c:val>
            <c:numRef>
              <c:f>'Process Capability Studies'!$G$67:$G$116</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2-CAC3-444C-A92A-D71D2CCEE61D}"/>
            </c:ext>
          </c:extLst>
        </c:ser>
        <c:dLbls>
          <c:showLegendKey val="0"/>
          <c:showVal val="0"/>
          <c:showCatName val="0"/>
          <c:showSerName val="0"/>
          <c:showPercent val="0"/>
          <c:showBubbleSize val="0"/>
        </c:dLbls>
        <c:smooth val="0"/>
        <c:axId val="263466880"/>
        <c:axId val="263912232"/>
      </c:lineChart>
      <c:catAx>
        <c:axId val="263466880"/>
        <c:scaling>
          <c:orientation val="minMax"/>
        </c:scaling>
        <c:delete val="0"/>
        <c:axPos val="b"/>
        <c:title>
          <c:tx>
            <c:rich>
              <a:bodyPr/>
              <a:lstStyle/>
              <a:p>
                <a:pPr>
                  <a:defRPr sz="1200" b="1" i="0" u="none" strike="noStrike" baseline="0%">
                    <a:solidFill>
                      <a:srgbClr val="000000"/>
                    </a:solidFill>
                    <a:latin typeface="Verdana"/>
                    <a:ea typeface="Verdana"/>
                    <a:cs typeface="Verdana"/>
                  </a:defRPr>
                </a:pPr>
                <a:r>
                  <a:rPr lang="en-US"/>
                  <a:t>Sample</a:t>
                </a:r>
              </a:p>
            </c:rich>
          </c:tx>
          <c:layout>
            <c:manualLayout>
              <c:xMode val="edge"/>
              <c:yMode val="edge"/>
              <c:x val="7.7419467727824334E-2"/>
              <c:y val="0.895967812940579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Verdana"/>
                <a:ea typeface="Verdana"/>
                <a:cs typeface="Verdana"/>
              </a:defRPr>
            </a:pPr>
            <a:endParaRPr lang="en-US"/>
          </a:p>
        </c:txPr>
        <c:crossAx val="263912232"/>
        <c:crosses val="autoZero"/>
        <c:auto val="1"/>
        <c:lblAlgn val="ctr"/>
        <c:lblOffset val="100"/>
        <c:tickLblSkip val="4"/>
        <c:tickMarkSkip val="4"/>
        <c:noMultiLvlLbl val="0"/>
      </c:catAx>
      <c:valAx>
        <c:axId val="263912232"/>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Verdana"/>
                    <a:ea typeface="Verdana"/>
                    <a:cs typeface="Verdana"/>
                  </a:defRPr>
                </a:pPr>
                <a:r>
                  <a:rPr lang="en-US"/>
                  <a:t>Range</a:t>
                </a:r>
              </a:p>
            </c:rich>
          </c:tx>
          <c:layout>
            <c:manualLayout>
              <c:xMode val="edge"/>
              <c:yMode val="edge"/>
              <c:x val="5.3763440860215058E-3"/>
              <c:y val="0.41189048821126656"/>
            </c:manualLayout>
          </c:layout>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263466880"/>
        <c:crosses val="autoZero"/>
        <c:crossBetween val="between"/>
      </c:valAx>
      <c:spPr>
        <a:solidFill>
          <a:srgbClr val="FFFFFF"/>
        </a:solidFill>
        <a:ln w="12700">
          <a:solidFill>
            <a:srgbClr val="000000"/>
          </a:solidFill>
          <a:prstDash val="solid"/>
        </a:ln>
      </c:spPr>
    </c:plotArea>
    <c:legend>
      <c:legendPos val="r"/>
      <c:layout>
        <c:manualLayout>
          <c:xMode val="edge"/>
          <c:yMode val="edge"/>
          <c:x val="0.21182818276747664"/>
          <c:y val="0.9363077386027383"/>
          <c:w val="0.6010759461518923"/>
          <c:h val="5.3078556263269627E-2"/>
        </c:manualLayout>
      </c:layout>
      <c:overlay val="0"/>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4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Verdana"/>
                <a:ea typeface="Verdana"/>
                <a:cs typeface="Verdana"/>
              </a:defRPr>
            </a:pPr>
            <a:r>
              <a:rPr lang="en-US"/>
              <a:t>Distribution</a:t>
            </a:r>
          </a:p>
        </c:rich>
      </c:tx>
      <c:layout>
        <c:manualLayout>
          <c:xMode val="edge"/>
          <c:yMode val="edge"/>
          <c:x val="0.33773142473285822"/>
          <c:y val="9.6153846153846159E-3"/>
        </c:manualLayout>
      </c:layout>
      <c:overlay val="0"/>
      <c:spPr>
        <a:noFill/>
        <a:ln w="25400">
          <a:noFill/>
        </a:ln>
      </c:spPr>
    </c:title>
    <c:autoTitleDeleted val="0"/>
    <c:plotArea>
      <c:layout>
        <c:manualLayout>
          <c:layoutTarget val="inner"/>
          <c:xMode val="edge"/>
          <c:yMode val="edge"/>
          <c:x val="0.10290250724370677"/>
          <c:y val="6.7307755509836531E-2"/>
          <c:w val="0.86018128011831596"/>
          <c:h val="0.77115457026984136"/>
        </c:manualLayout>
      </c:layout>
      <c:barChart>
        <c:barDir val="col"/>
        <c:grouping val="clustered"/>
        <c:varyColors val="0"/>
        <c:ser>
          <c:idx val="0"/>
          <c:order val="0"/>
          <c:tx>
            <c:v>Count</c:v>
          </c:tx>
          <c:spPr>
            <a:solidFill>
              <a:srgbClr val="FF0000"/>
            </a:solidFill>
            <a:ln w="12700">
              <a:solidFill>
                <a:srgbClr val="000000"/>
              </a:solidFill>
              <a:prstDash val="solid"/>
            </a:ln>
          </c:spPr>
          <c:invertIfNegative val="0"/>
          <c:cat>
            <c:numRef>
              <c:f>'Process Capability Studies'!$H$22:$H$29</c:f>
              <c:numCache>
                <c:formatCode>0.0000</c:formatCode>
                <c:ptCount val="8"/>
                <c:pt idx="0">
                  <c:v>0</c:v>
                </c:pt>
                <c:pt idx="1">
                  <c:v>0</c:v>
                </c:pt>
                <c:pt idx="2">
                  <c:v>0</c:v>
                </c:pt>
                <c:pt idx="3">
                  <c:v>0</c:v>
                </c:pt>
                <c:pt idx="4">
                  <c:v>0</c:v>
                </c:pt>
                <c:pt idx="5">
                  <c:v>0</c:v>
                </c:pt>
                <c:pt idx="6">
                  <c:v>0</c:v>
                </c:pt>
                <c:pt idx="7">
                  <c:v>0</c:v>
                </c:pt>
              </c:numCache>
            </c:numRef>
          </c:cat>
          <c:val>
            <c:numRef>
              <c:f>'Process Capability Studies'!$I$22:$I$29</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3EF1-45A8-A1C8-AB1114F0A747}"/>
            </c:ext>
          </c:extLst>
        </c:ser>
        <c:dLbls>
          <c:showLegendKey val="0"/>
          <c:showVal val="0"/>
          <c:showCatName val="0"/>
          <c:showSerName val="0"/>
          <c:showPercent val="0"/>
          <c:showBubbleSize val="0"/>
        </c:dLbls>
        <c:gapWidth val="0"/>
        <c:axId val="339305344"/>
        <c:axId val="339305736"/>
      </c:barChart>
      <c:catAx>
        <c:axId val="339305344"/>
        <c:scaling>
          <c:orientation val="minMax"/>
        </c:scaling>
        <c:delete val="0"/>
        <c:axPos val="b"/>
        <c:title>
          <c:tx>
            <c:rich>
              <a:bodyPr/>
              <a:lstStyle/>
              <a:p>
                <a:pPr>
                  <a:defRPr sz="1200" b="1" i="0" u="none" strike="noStrike" baseline="0%">
                    <a:solidFill>
                      <a:srgbClr val="000000"/>
                    </a:solidFill>
                    <a:latin typeface="Verdana"/>
                    <a:ea typeface="Verdana"/>
                    <a:cs typeface="Verdana"/>
                  </a:defRPr>
                </a:pPr>
                <a:r>
                  <a:rPr lang="en-US"/>
                  <a:t>Test Values</a:t>
                </a:r>
              </a:p>
            </c:rich>
          </c:tx>
          <c:layout>
            <c:manualLayout>
              <c:xMode val="edge"/>
              <c:yMode val="edge"/>
              <c:x val="0.39314039570911152"/>
              <c:y val="0.94230849989905108"/>
            </c:manualLayout>
          </c:layout>
          <c:overlay val="0"/>
          <c:spPr>
            <a:noFill/>
            <a:ln w="25400">
              <a:noFill/>
            </a:ln>
          </c:spPr>
        </c:title>
        <c:numFmt formatCode="0.0000"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Verdana"/>
                <a:ea typeface="Verdana"/>
                <a:cs typeface="Verdana"/>
              </a:defRPr>
            </a:pPr>
            <a:endParaRPr lang="en-US"/>
          </a:p>
        </c:txPr>
        <c:crossAx val="339305736"/>
        <c:crosses val="autoZero"/>
        <c:auto val="1"/>
        <c:lblAlgn val="ctr"/>
        <c:lblOffset val="100"/>
        <c:tickLblSkip val="1"/>
        <c:tickMarkSkip val="1"/>
        <c:noMultiLvlLbl val="0"/>
      </c:catAx>
      <c:valAx>
        <c:axId val="339305736"/>
        <c:scaling>
          <c:orientation val="minMax"/>
        </c:scaling>
        <c:delete val="1"/>
        <c:axPos val="l"/>
        <c:title>
          <c:tx>
            <c:rich>
              <a:bodyPr/>
              <a:lstStyle/>
              <a:p>
                <a:pPr>
                  <a:defRPr sz="1200" b="1" i="0" u="none" strike="noStrike" baseline="0%">
                    <a:solidFill>
                      <a:srgbClr val="000000"/>
                    </a:solidFill>
                    <a:latin typeface="Verdana"/>
                    <a:ea typeface="Verdana"/>
                    <a:cs typeface="Verdana"/>
                  </a:defRPr>
                </a:pPr>
                <a:r>
                  <a:rPr lang="en-US"/>
                  <a:t>Frequency</a:t>
                </a:r>
              </a:p>
            </c:rich>
          </c:tx>
          <c:layout>
            <c:manualLayout>
              <c:xMode val="edge"/>
              <c:yMode val="edge"/>
              <c:x val="1.3192612137203167E-2"/>
              <c:y val="0.32692348071875627"/>
            </c:manualLayout>
          </c:layout>
          <c:overlay val="0"/>
          <c:spPr>
            <a:noFill/>
            <a:ln w="25400">
              <a:noFill/>
            </a:ln>
          </c:spPr>
        </c:title>
        <c:numFmt formatCode="General" sourceLinked="1"/>
        <c:majorTickMark val="out"/>
        <c:minorTickMark val="none"/>
        <c:tickLblPos val="nextTo"/>
        <c:crossAx val="339305344"/>
        <c:crosses val="autoZero"/>
        <c:crossBetween val="between"/>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
                  <a:lumOff val="35%"/>
                </a:schemeClr>
              </a:solidFill>
              <a:latin typeface="+mn-lt"/>
              <a:ea typeface="+mn-ea"/>
              <a:cs typeface="+mn-cs"/>
            </a:defRPr>
          </a:pPr>
          <a:endParaRPr lang="en-US"/>
        </a:p>
      </c:txPr>
    </c:title>
    <c:autoTitleDeleted val="0"/>
    <c:plotArea>
      <c:layout/>
      <c:barChart>
        <c:barDir val="col"/>
        <c:grouping val="clustered"/>
        <c:varyColors val="0"/>
        <c:ser>
          <c:idx val="0"/>
          <c:order val="0"/>
          <c:tx>
            <c:strRef>
              <c:f>FMEA!$L$11</c:f>
              <c:strCache>
                <c:ptCount val="1"/>
                <c:pt idx="0">
                  <c:v>RPN</c:v>
                </c:pt>
              </c:strCache>
            </c:strRef>
          </c:tx>
          <c:spPr>
            <a:solidFill>
              <a:schemeClr val="accent1"/>
            </a:solidFill>
            <a:ln>
              <a:noFill/>
            </a:ln>
            <a:effectLst/>
          </c:spPr>
          <c:invertIfNegative val="0"/>
          <c:cat>
            <c:strRef>
              <c:f>FMEA!$G$12:$G$54</c:f>
              <c:strCache>
                <c:ptCount val="1"/>
                <c:pt idx="0">
                  <c:v>What causes the Input Variable to go wrong?</c:v>
                </c:pt>
              </c:strCache>
            </c:strRef>
          </c:cat>
          <c:val>
            <c:numRef>
              <c:f>FMEA!$L$12:$L$54</c:f>
              <c:numCache>
                <c:formatCode>General</c:formatCode>
                <c:ptCount val="43"/>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0-7213-48A8-A013-C86CB36D7131}"/>
            </c:ext>
          </c:extLst>
        </c:ser>
        <c:dLbls>
          <c:showLegendKey val="0"/>
          <c:showVal val="0"/>
          <c:showCatName val="0"/>
          <c:showSerName val="0"/>
          <c:showPercent val="0"/>
          <c:showBubbleSize val="0"/>
        </c:dLbls>
        <c:gapWidth val="219"/>
        <c:overlap val="-27"/>
        <c:axId val="205586672"/>
        <c:axId val="205587064"/>
      </c:barChart>
      <c:catAx>
        <c:axId val="205586672"/>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crossAx val="205587064"/>
        <c:crosses val="autoZero"/>
        <c:auto val="1"/>
        <c:lblAlgn val="ctr"/>
        <c:lblOffset val="100"/>
        <c:noMultiLvlLbl val="0"/>
      </c:catAx>
      <c:valAx>
        <c:axId val="205587064"/>
        <c:scaling>
          <c:orientation val="minMax"/>
        </c:scaling>
        <c:delete val="0"/>
        <c:axPos val="l"/>
        <c:majorGridlines>
          <c:spPr>
            <a:ln w="9525" cap="flat" cmpd="sng" algn="ctr">
              <a:solidFill>
                <a:schemeClr val="tx1">
                  <a:lumMod val="15%"/>
                  <a:lumOff val="85%"/>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crossAx val="205586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
          <a:lumOff val="85%"/>
        </a:schemeClr>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trlProps/ctrlProp1.xml><?xml version="1.0" encoding="utf-8"?>
<formControlPr xmlns="http://schemas.microsoft.com/office/spreadsheetml/2009/9/main" objectType="CheckBox"/>
</file>

<file path=xl/ctrlProps/ctrlProp10.xml><?xml version="1.0" encoding="utf-8"?>
<formControlPr xmlns="http://schemas.microsoft.com/office/spreadsheetml/2009/9/main" objectType="CheckBox"/>
</file>

<file path=xl/ctrlProps/ctrlProp11.xml><?xml version="1.0" encoding="utf-8"?>
<formControlPr xmlns="http://schemas.microsoft.com/office/spreadsheetml/2009/9/main" objectType="CheckBox"/>
</file>

<file path=xl/ctrlProps/ctrlProp12.xml><?xml version="1.0" encoding="utf-8"?>
<formControlPr xmlns="http://schemas.microsoft.com/office/spreadsheetml/2009/9/main" objectType="CheckBox"/>
</file>

<file path=xl/ctrlProps/ctrlProp13.xml><?xml version="1.0" encoding="utf-8"?>
<formControlPr xmlns="http://schemas.microsoft.com/office/spreadsheetml/2009/9/main" objectType="CheckBox"/>
</file>

<file path=xl/ctrlProps/ctrlProp14.xml><?xml version="1.0" encoding="utf-8"?>
<formControlPr xmlns="http://schemas.microsoft.com/office/spreadsheetml/2009/9/main" objectType="CheckBox"/>
</file>

<file path=xl/ctrlProps/ctrlProp15.xml><?xml version="1.0" encoding="utf-8"?>
<formControlPr xmlns="http://schemas.microsoft.com/office/spreadsheetml/2009/9/main" objectType="CheckBox"/>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CheckBox"/>
</file>

<file path=xl/ctrlProps/ctrlProp20.xml><?xml version="1.0" encoding="utf-8"?>
<formControlPr xmlns="http://schemas.microsoft.com/office/spreadsheetml/2009/9/main" objectType="CheckBox"/>
</file>

<file path=xl/ctrlProps/ctrlProp21.xml><?xml version="1.0" encoding="utf-8"?>
<formControlPr xmlns="http://schemas.microsoft.com/office/spreadsheetml/2009/9/main" objectType="CheckBox"/>
</file>

<file path=xl/ctrlProps/ctrlProp22.xml><?xml version="1.0" encoding="utf-8"?>
<formControlPr xmlns="http://schemas.microsoft.com/office/spreadsheetml/2009/9/main" objectType="CheckBox"/>
</file>

<file path=xl/ctrlProps/ctrlProp23.xml><?xml version="1.0" encoding="utf-8"?>
<formControlPr xmlns="http://schemas.microsoft.com/office/spreadsheetml/2009/9/main" objectType="CheckBox"/>
</file>

<file path=xl/ctrlProps/ctrlProp24.xml><?xml version="1.0" encoding="utf-8"?>
<formControlPr xmlns="http://schemas.microsoft.com/office/spreadsheetml/2009/9/main" objectType="CheckBox"/>
</file>

<file path=xl/ctrlProps/ctrlProp25.xml><?xml version="1.0" encoding="utf-8"?>
<formControlPr xmlns="http://schemas.microsoft.com/office/spreadsheetml/2009/9/main" objectType="CheckBox"/>
</file>

<file path=xl/ctrlProps/ctrlProp26.xml><?xml version="1.0" encoding="utf-8"?>
<formControlPr xmlns="http://schemas.microsoft.com/office/spreadsheetml/2009/9/main" objectType="CheckBox"/>
</file>

<file path=xl/ctrlProps/ctrlProp27.xml><?xml version="1.0" encoding="utf-8"?>
<formControlPr xmlns="http://schemas.microsoft.com/office/spreadsheetml/2009/9/main" objectType="CheckBox"/>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ile>

<file path=xl/ctrlProps/ctrlProp5.xml><?xml version="1.0" encoding="utf-8"?>
<formControlPr xmlns="http://schemas.microsoft.com/office/spreadsheetml/2009/9/main" objectType="CheckBox"/>
</file>

<file path=xl/ctrlProps/ctrlProp6.xml><?xml version="1.0" encoding="utf-8"?>
<formControlPr xmlns="http://schemas.microsoft.com/office/spreadsheetml/2009/9/main" objectType="CheckBox"/>
</file>

<file path=xl/ctrlProps/ctrlProp7.xml><?xml version="1.0" encoding="utf-8"?>
<formControlPr xmlns="http://schemas.microsoft.com/office/spreadsheetml/2009/9/main" objectType="CheckBox"/>
</file>

<file path=xl/ctrlProps/ctrlProp8.xml><?xml version="1.0" encoding="utf-8"?>
<formControlPr xmlns="http://schemas.microsoft.com/office/spreadsheetml/2009/9/main" objectType="CheckBox"/>
</file>

<file path=xl/ctrlProps/ctrlProp9.xml><?xml version="1.0" encoding="utf-8"?>
<formControlPr xmlns="http://schemas.microsoft.com/office/spreadsheetml/2009/9/main" objectType="CheckBox"/>
</file>

<file path=xl/diagrams/colors1.xml><?xml version="1.0" encoding="utf-8"?>
<dgm:colorsDef xmlns:dgm="http://purl.oclc.org/ooxml/drawingml/diagram" xmlns:a="http://purl.oclc.org/ooxml/drawingml/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
      </a:schemeClr>
      <a:schemeClr val="accent3">
        <a:alpha val="50%"/>
      </a:schemeClr>
      <a:schemeClr val="accent4">
        <a:alpha val="50%"/>
      </a:schemeClr>
      <a:schemeClr val="accent5">
        <a:alpha val="50%"/>
      </a:schemeClr>
      <a:schemeClr val="accent6">
        <a:alpha val="5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
      </a:schemeClr>
      <a:schemeClr val="accent3">
        <a:tint val="50%"/>
      </a:schemeClr>
      <a:schemeClr val="accent4">
        <a:tint val="50%"/>
      </a:schemeClr>
      <a:schemeClr val="accent5">
        <a:tint val="50%"/>
      </a:schemeClr>
      <a:schemeClr val="accent6">
        <a:tint val="5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
      </a:schemeClr>
      <a:schemeClr val="accent2">
        <a:tint val="20%"/>
      </a:schemeClr>
    </dgm:fillClrLst>
    <dgm:linClrLst meth="repeat">
      <a:schemeClr val="lt1"/>
    </dgm:linClrLst>
    <dgm:effectClrLst/>
    <dgm:txLinClrLst/>
    <dgm:txFillClrLst meth="repeat">
      <a:schemeClr val="lt1"/>
    </dgm:txFillClrLst>
    <dgm:txEffectClrLst/>
  </dgm:styleLbl>
  <dgm:styleLbl name="bgImgPlace1">
    <dgm:fillClrLst>
      <a:schemeClr val="accent1">
        <a:tint val="50%"/>
      </a:schemeClr>
      <a:schemeClr val="accent2">
        <a:tint val="2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
        <a:alpha val="90%"/>
      </a:schemeClr>
      <a:schemeClr val="accent3">
        <a:tint val="40%"/>
        <a:alpha val="90%"/>
      </a:schemeClr>
      <a:schemeClr val="accent4">
        <a:tint val="40%"/>
        <a:alpha val="90%"/>
      </a:schemeClr>
      <a:schemeClr val="accent5">
        <a:tint val="40%"/>
        <a:alpha val="90%"/>
      </a:schemeClr>
      <a:schemeClr val="accent6">
        <a:tint val="40%"/>
        <a:alpha val="90%"/>
      </a:schemeClr>
    </dgm:fillClrLst>
    <dgm:linClrLst meth="repeat">
      <a:schemeClr val="accent2">
        <a:tint val="40%"/>
        <a:alpha val="90%"/>
      </a:schemeClr>
      <a:schemeClr val="accent3">
        <a:tint val="40%"/>
        <a:alpha val="90%"/>
      </a:schemeClr>
      <a:schemeClr val="accent4">
        <a:tint val="40%"/>
        <a:alpha val="90%"/>
      </a:schemeClr>
      <a:schemeClr val="accent5">
        <a:tint val="40%"/>
        <a:alpha val="90%"/>
      </a:schemeClr>
      <a:schemeClr val="accent6">
        <a:tint val="40%"/>
        <a:alpha val="90%"/>
      </a:schemeClr>
    </dgm:linClrLst>
    <dgm:effectClrLst/>
    <dgm:txLinClrLst/>
    <dgm:txFillClrLst meth="repeat">
      <a:schemeClr val="dk1"/>
    </dgm:txFillClrLst>
    <dgm:txEffectClrLst/>
  </dgm:styleLbl>
  <dgm:styleLbl name="alignAccFollowNode1">
    <dgm:fillClrLst meth="repeat">
      <a:schemeClr val="accent2">
        <a:tint val="40%"/>
        <a:alpha val="90%"/>
      </a:schemeClr>
      <a:schemeClr val="accent3">
        <a:tint val="40%"/>
        <a:alpha val="90%"/>
      </a:schemeClr>
      <a:schemeClr val="accent4">
        <a:tint val="40%"/>
        <a:alpha val="90%"/>
      </a:schemeClr>
      <a:schemeClr val="accent5">
        <a:tint val="40%"/>
        <a:alpha val="90%"/>
      </a:schemeClr>
      <a:schemeClr val="accent6">
        <a:tint val="40%"/>
        <a:alpha val="90%"/>
      </a:schemeClr>
    </dgm:fillClrLst>
    <dgm:linClrLst meth="repeat">
      <a:schemeClr val="accent2">
        <a:tint val="40%"/>
        <a:alpha val="90%"/>
      </a:schemeClr>
      <a:schemeClr val="accent3">
        <a:tint val="40%"/>
        <a:alpha val="90%"/>
      </a:schemeClr>
      <a:schemeClr val="accent4">
        <a:tint val="40%"/>
        <a:alpha val="90%"/>
      </a:schemeClr>
      <a:schemeClr val="accent5">
        <a:tint val="40%"/>
        <a:alpha val="90%"/>
      </a:schemeClr>
      <a:schemeClr val="accent6">
        <a:tint val="40%"/>
        <a:alpha val="90%"/>
      </a:schemeClr>
    </dgm:linClrLst>
    <dgm:effectClrLst/>
    <dgm:txLinClrLst/>
    <dgm:txFillClrLst meth="repeat">
      <a:schemeClr val="dk1"/>
    </dgm:txFillClrLst>
    <dgm:txEffectClrLst/>
  </dgm:styleLbl>
  <dgm:styleLbl name="bgAccFollowNode1">
    <dgm:fillClrLst meth="repeat">
      <a:schemeClr val="accent2">
        <a:tint val="40%"/>
        <a:alpha val="90%"/>
      </a:schemeClr>
      <a:schemeClr val="accent3">
        <a:tint val="40%"/>
        <a:alpha val="90%"/>
      </a:schemeClr>
      <a:schemeClr val="accent4">
        <a:tint val="40%"/>
        <a:alpha val="90%"/>
      </a:schemeClr>
      <a:schemeClr val="accent5">
        <a:tint val="40%"/>
        <a:alpha val="90%"/>
      </a:schemeClr>
      <a:schemeClr val="accent6">
        <a:tint val="40%"/>
        <a:alpha val="90%"/>
      </a:schemeClr>
    </dgm:fillClrLst>
    <dgm:linClrLst meth="repeat">
      <a:schemeClr val="accent2">
        <a:tint val="40%"/>
        <a:alpha val="90%"/>
      </a:schemeClr>
      <a:schemeClr val="accent3">
        <a:tint val="40%"/>
        <a:alpha val="90%"/>
      </a:schemeClr>
      <a:schemeClr val="accent4">
        <a:tint val="40%"/>
        <a:alpha val="90%"/>
      </a:schemeClr>
      <a:schemeClr val="accent5">
        <a:tint val="40%"/>
        <a:alpha val="90%"/>
      </a:schemeClr>
      <a:schemeClr val="accent6">
        <a:tint val="40%"/>
        <a:alpha val="90%"/>
      </a:schemeClr>
    </dgm:linClrLst>
    <dgm:effectClrLst/>
    <dgm:txLinClrLst/>
    <dgm:txFillClrLst meth="repeat">
      <a:schemeClr val="dk1"/>
    </dgm:txFillClrLst>
    <dgm:txEffectClrLst/>
  </dgm:styleLbl>
  <dgm:styleLbl name="fgAcc0">
    <dgm:fillClrLst meth="repeat">
      <a:schemeClr val="lt1">
        <a:alpha val="90%"/>
      </a:schemeClr>
    </dgm:fillClrLst>
    <dgm:linClrLst>
      <a:schemeClr val="accent1"/>
    </dgm:linClrLst>
    <dgm:effectClrLst/>
    <dgm:txLinClrLst/>
    <dgm:txFillClrLst meth="repeat">
      <a:schemeClr val="dk1"/>
    </dgm:txFillClrLst>
    <dgm:txEffectClrLst/>
  </dgm:styleLbl>
  <dgm:styleLbl name="fgAcc2">
    <dgm:fillClrLst meth="repeat">
      <a:schemeClr val="lt1">
        <a:alpha val="90%"/>
      </a:schemeClr>
    </dgm:fillClrLst>
    <dgm:linClrLst>
      <a:schemeClr val="accent2"/>
    </dgm:linClrLst>
    <dgm:effectClrLst/>
    <dgm:txLinClrLst/>
    <dgm:txFillClrLst meth="repeat">
      <a:schemeClr val="dk1"/>
    </dgm:txFillClrLst>
    <dgm:txEffectClrLst/>
  </dgm:styleLbl>
  <dgm:styleLbl name="fgAcc3">
    <dgm:fillClrLst meth="repeat">
      <a:schemeClr val="lt1">
        <a:alpha val="90%"/>
      </a:schemeClr>
    </dgm:fillClrLst>
    <dgm:linClrLst>
      <a:schemeClr val="accent3"/>
    </dgm:linClrLst>
    <dgm:effectClrLst/>
    <dgm:txLinClrLst/>
    <dgm:txFillClrLst meth="repeat">
      <a:schemeClr val="dk1"/>
    </dgm:txFillClrLst>
    <dgm:txEffectClrLst/>
  </dgm:styleLbl>
  <dgm:styleLbl name="fgAcc4">
    <dgm:fillClrLst meth="repeat">
      <a:schemeClr val="lt1">
        <a:alpha val="90%"/>
      </a:schemeClr>
    </dgm:fillClrLst>
    <dgm:linClrLst>
      <a:schemeClr val="accent4"/>
    </dgm:linClrLst>
    <dgm:effectClrLst/>
    <dgm:txLinClrLst/>
    <dgm:txFillClrLst meth="repeat">
      <a:schemeClr val="dk1"/>
    </dgm:txFillClrLst>
    <dgm:txEffectClrLst/>
  </dgm:styleLbl>
  <dgm:styleLbl name="bgShp">
    <dgm:fillClrLst meth="repeat">
      <a:schemeClr val="accent2">
        <a:tint val="4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
        <a:alpha val="4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purl.oclc.org/ooxml/drawingml/diagram" xmlns:a="http://purl.oclc.org/ooxml/drawingml/main">
  <dgm:ptLst>
    <dgm:pt modelId="{76D9CAA5-B508-44F2-8B41-580F9021C4CB}" type="doc">
      <dgm:prSet loTypeId="urn:microsoft.com/office/officeart/2005/8/layout/chevron2" loCatId="list" qsTypeId="urn:microsoft.com/office/officeart/2005/8/quickstyle/simple1" qsCatId="simple" csTypeId="urn:microsoft.com/office/officeart/2005/8/colors/colorful1" csCatId="colorful" phldr="1"/>
      <dgm:spPr/>
      <dgm:t>
        <a:bodyPr/>
        <a:lstStyle/>
        <a:p>
          <a:endParaRPr lang="en-US"/>
        </a:p>
      </dgm:t>
    </dgm:pt>
    <dgm:pt modelId="{A8817C63-B9A2-4246-A1C2-2CC8A1C476A3}">
      <dgm:prSet phldrT="[Text]" custT="1"/>
      <dgm:spPr>
        <a:ln>
          <a:solidFill>
            <a:srgbClr val="FFFF00"/>
          </a:solidFill>
        </a:ln>
      </dgm:spPr>
      <dgm:t>
        <a:bodyPr/>
        <a:lstStyle/>
        <a:p>
          <a:r>
            <a:rPr lang="en-US" sz="1200" b="1">
              <a:latin typeface="Tahoma" panose="020B0604030504040204" pitchFamily="34" charset="0"/>
              <a:ea typeface="Tahoma" panose="020B0604030504040204" pitchFamily="34" charset="0"/>
              <a:cs typeface="Tahoma" panose="020B0604030504040204" pitchFamily="34" charset="0"/>
            </a:rPr>
            <a:t>D1: CREATE A TEAM</a:t>
          </a:r>
        </a:p>
      </dgm:t>
    </dgm:pt>
    <dgm:pt modelId="{FF1515F5-2ABD-4A6F-BDD8-98B139B2B4EB}" type="parTrans" cxnId="{1759BE50-599E-41AE-8010-0690F7543B78}">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F424CF84-508F-439D-B411-FC3D8E287AE4}" type="sibTrans" cxnId="{1759BE50-599E-41AE-8010-0690F7543B78}">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502C3D35-247D-4B97-8185-ED2AD6018165}">
      <dgm:prSet phldrT="[Text]" custT="1"/>
      <dgm:spPr>
        <a:ln>
          <a:solidFill>
            <a:srgbClr val="FFFF00"/>
          </a:solidFill>
        </a:ln>
      </dgm:spPr>
      <dgm:t>
        <a:bodyPr/>
        <a:lstStyle/>
        <a:p>
          <a:r>
            <a:rPr lang="en-US" sz="1200" b="1">
              <a:latin typeface="Tahoma" panose="020B0604030504040204" pitchFamily="34" charset="0"/>
              <a:ea typeface="Tahoma" panose="020B0604030504040204" pitchFamily="34" charset="0"/>
              <a:cs typeface="Tahoma" panose="020B0604030504040204" pitchFamily="34" charset="0"/>
            </a:rPr>
            <a:t>Select and establish a  team of people with product/process knowledge.</a:t>
          </a:r>
        </a:p>
      </dgm:t>
    </dgm:pt>
    <dgm:pt modelId="{2E60E8BC-BF48-44EC-890B-0ED687A23318}" type="parTrans" cxnId="{A34062E9-CE6E-4BD4-824D-AB7301414894}">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11443A3E-5C26-47A5-8AF7-7356CBD8C6EE}" type="sibTrans" cxnId="{A34062E9-CE6E-4BD4-824D-AB7301414894}">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A9B6EFC8-69EE-430A-A51B-91AD2A7F813C}">
      <dgm:prSet phldrT="[Text]" custT="1"/>
      <dgm:spPr>
        <a:solidFill>
          <a:schemeClr val="accent2"/>
        </a:solidFill>
        <a:ln>
          <a:solidFill>
            <a:schemeClr val="accent2"/>
          </a:solidFill>
        </a:ln>
      </dgm:spPr>
      <dgm:t>
        <a:bodyPr/>
        <a:lstStyle/>
        <a:p>
          <a:r>
            <a:rPr lang="en-US" sz="1400" b="1">
              <a:latin typeface="Tahoma" panose="020B0604030504040204" pitchFamily="34" charset="0"/>
              <a:ea typeface="Tahoma" panose="020B0604030504040204" pitchFamily="34" charset="0"/>
              <a:cs typeface="Tahoma" panose="020B0604030504040204" pitchFamily="34" charset="0"/>
            </a:rPr>
            <a:t>D2</a:t>
          </a:r>
        </a:p>
      </dgm:t>
    </dgm:pt>
    <dgm:pt modelId="{3D6A3A94-B508-4F63-B9F1-5BF5391116DF}" type="parTrans" cxnId="{FB9042A4-715F-4A88-98FB-5E7754E5F2A4}">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3AA11DFE-CFA0-4CFE-B406-B21E57F87081}" type="sibTrans" cxnId="{FB9042A4-715F-4A88-98FB-5E7754E5F2A4}">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5B7A99CA-2E68-41ED-8004-15BF76CF92B4}">
      <dgm:prSet phldrT="[Text]" custT="1"/>
      <dgm:spPr>
        <a:ln>
          <a:solidFill>
            <a:schemeClr val="accent2"/>
          </a:solidFill>
        </a:ln>
      </dgm:spPr>
      <dgm:t>
        <a:bodyPr/>
        <a:lstStyle/>
        <a:p>
          <a:r>
            <a:rPr lang="en-US" sz="1100" b="1">
              <a:latin typeface="Tahoma" panose="020B0604030504040204" pitchFamily="34" charset="0"/>
              <a:ea typeface="Tahoma" panose="020B0604030504040204" pitchFamily="34" charset="0"/>
              <a:cs typeface="Tahoma" panose="020B0604030504040204" pitchFamily="34" charset="0"/>
            </a:rPr>
            <a:t>D2: DEFINE &amp; DESCRIBE THE PROBLEM</a:t>
          </a:r>
        </a:p>
      </dgm:t>
    </dgm:pt>
    <dgm:pt modelId="{290F30E0-C446-43BF-B68D-BF629ABE7814}" type="parTrans" cxnId="{A918EE28-FE39-4DF7-9FEB-A3883515949C}">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1BE5AA7D-3D13-4C0E-B6D1-E8F611F8E2E2}" type="sibTrans" cxnId="{A918EE28-FE39-4DF7-9FEB-A3883515949C}">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10FA02FA-1270-4175-A611-86B5A0E49912}">
      <dgm:prSet phldrT="[Text]" custT="1"/>
      <dgm:spPr>
        <a:ln>
          <a:solidFill>
            <a:schemeClr val="accent2"/>
          </a:solidFill>
        </a:ln>
      </dgm:spPr>
      <dgm:t>
        <a:bodyPr/>
        <a:lstStyle/>
        <a:p>
          <a:r>
            <a:rPr lang="en-US" sz="1100" b="1">
              <a:latin typeface="Tahoma" panose="020B0604030504040204" pitchFamily="34" charset="0"/>
              <a:ea typeface="Tahoma" panose="020B0604030504040204" pitchFamily="34" charset="0"/>
              <a:cs typeface="Tahoma" panose="020B0604030504040204" pitchFamily="34" charset="0"/>
            </a:rPr>
            <a:t>Specify the problem by identifying in quantifiable terms the WHO, WHAT, WHERE, WHEN WHY, HOW &amp; HOW MANY for the problem. Identify the gap that need to be closed by solving the problem.</a:t>
          </a:r>
        </a:p>
      </dgm:t>
    </dgm:pt>
    <dgm:pt modelId="{D7582866-475E-4826-8A55-15AB88CA6A5D}" type="parTrans" cxnId="{590B42B0-66D0-47FF-84CD-BA1C70F5DB9E}">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59FFD745-65D4-4ED9-BC46-A0B80A9DDF63}" type="sibTrans" cxnId="{590B42B0-66D0-47FF-84CD-BA1C70F5DB9E}">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10C20133-72C7-46D5-A110-FC4B8AAACC70}">
      <dgm:prSet custT="1"/>
      <dgm:spPr>
        <a:solidFill>
          <a:schemeClr val="accent3"/>
        </a:solidFill>
        <a:ln>
          <a:solidFill>
            <a:schemeClr val="accent3"/>
          </a:solidFill>
        </a:ln>
      </dgm:spPr>
      <dgm:t>
        <a:bodyPr/>
        <a:lstStyle/>
        <a:p>
          <a:r>
            <a:rPr lang="en-US" sz="1400" b="1">
              <a:latin typeface="Tahoma" panose="020B0604030504040204" pitchFamily="34" charset="0"/>
              <a:ea typeface="Tahoma" panose="020B0604030504040204" pitchFamily="34" charset="0"/>
              <a:cs typeface="Tahoma" panose="020B0604030504040204" pitchFamily="34" charset="0"/>
            </a:rPr>
            <a:t>D3</a:t>
          </a:r>
        </a:p>
      </dgm:t>
    </dgm:pt>
    <dgm:pt modelId="{D25FE00E-0254-44C7-9331-7620D42CEB54}" type="parTrans" cxnId="{5B6E2287-71D0-4069-AAC6-A5C198D7446D}">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588656EB-A0EC-495E-AE59-EE83E90C3147}" type="sibTrans" cxnId="{5B6E2287-71D0-4069-AAC6-A5C198D7446D}">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2706AC2A-F6B3-4874-8FE8-06B6A6C375AF}">
      <dgm:prSet custT="1"/>
      <dgm:spPr/>
      <dgm:t>
        <a:bodyPr/>
        <a:lstStyle/>
        <a:p>
          <a:r>
            <a:rPr lang="en-US" sz="1400" b="1">
              <a:latin typeface="Tahoma" panose="020B0604030504040204" pitchFamily="34" charset="0"/>
              <a:ea typeface="Tahoma" panose="020B0604030504040204" pitchFamily="34" charset="0"/>
              <a:cs typeface="Tahoma" panose="020B0604030504040204" pitchFamily="34" charset="0"/>
            </a:rPr>
            <a:t>D4</a:t>
          </a:r>
        </a:p>
      </dgm:t>
    </dgm:pt>
    <dgm:pt modelId="{53026C76-7EE8-42E3-86FD-171B1C682006}" type="parTrans" cxnId="{06F0FEAD-4820-47FB-89C0-B98F297860B4}">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1766B029-1AFD-4948-9FB1-35E88DF38083}" type="sibTrans" cxnId="{06F0FEAD-4820-47FB-89C0-B98F297860B4}">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12A3CD09-818C-4BB3-816C-8E8894BF69EE}">
      <dgm:prSet custT="1"/>
      <dgm:spPr>
        <a:solidFill>
          <a:schemeClr val="accent4"/>
        </a:solidFill>
        <a:ln>
          <a:solidFill>
            <a:schemeClr val="accent4"/>
          </a:solidFill>
        </a:ln>
      </dgm:spPr>
      <dgm:t>
        <a:bodyPr/>
        <a:lstStyle/>
        <a:p>
          <a:r>
            <a:rPr lang="en-US" sz="1400" b="1">
              <a:latin typeface="Tahoma" panose="020B0604030504040204" pitchFamily="34" charset="0"/>
              <a:ea typeface="Tahoma" panose="020B0604030504040204" pitchFamily="34" charset="0"/>
              <a:cs typeface="Tahoma" panose="020B0604030504040204" pitchFamily="34" charset="0"/>
            </a:rPr>
            <a:t>D5</a:t>
          </a:r>
        </a:p>
      </dgm:t>
    </dgm:pt>
    <dgm:pt modelId="{FD01CBBB-E2C0-40B1-AEED-380161ACEAAC}" type="parTrans" cxnId="{310ED4F4-EE5F-482D-B09F-3986DC9C10E4}">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9BE57BAD-6324-4FE0-B01C-CE3B84965BEB}" type="sibTrans" cxnId="{310ED4F4-EE5F-482D-B09F-3986DC9C10E4}">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FA9F6BBA-BAD9-4305-8E17-93C944D2A7A7}">
      <dgm:prSet custT="1"/>
      <dgm:spPr>
        <a:solidFill>
          <a:srgbClr val="70AD47"/>
        </a:solidFill>
        <a:ln>
          <a:solidFill>
            <a:srgbClr val="70AD47"/>
          </a:solidFill>
        </a:ln>
      </dgm:spPr>
      <dgm:t>
        <a:bodyPr/>
        <a:lstStyle/>
        <a:p>
          <a:r>
            <a:rPr lang="en-US" sz="1400" b="1">
              <a:latin typeface="Tahoma" panose="020B0604030504040204" pitchFamily="34" charset="0"/>
              <a:ea typeface="Tahoma" panose="020B0604030504040204" pitchFamily="34" charset="0"/>
              <a:cs typeface="Tahoma" panose="020B0604030504040204" pitchFamily="34" charset="0"/>
            </a:rPr>
            <a:t>D6</a:t>
          </a:r>
        </a:p>
      </dgm:t>
    </dgm:pt>
    <dgm:pt modelId="{54F518B3-5FF2-4014-B945-B2122EF91DBD}" type="parTrans" cxnId="{43F1E592-9525-4C8A-89F7-E05BC27FD1EE}">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7229BCF0-8D24-4D62-B53A-692116312F5B}" type="sibTrans" cxnId="{43F1E592-9525-4C8A-89F7-E05BC27FD1EE}">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0AD8E7E0-164F-48C3-8B65-6CAFF3FD12AA}">
      <dgm:prSet custT="1"/>
      <dgm:spPr>
        <a:ln>
          <a:solidFill>
            <a:schemeClr val="accent3"/>
          </a:solidFill>
        </a:ln>
      </dgm:spPr>
      <dgm:t>
        <a:bodyPr/>
        <a:lstStyle/>
        <a:p>
          <a:r>
            <a:rPr lang="en-US" sz="1200" b="1">
              <a:latin typeface="Tahoma" panose="020B0604030504040204" pitchFamily="34" charset="0"/>
              <a:ea typeface="Tahoma" panose="020B0604030504040204" pitchFamily="34" charset="0"/>
              <a:cs typeface="Tahoma" panose="020B0604030504040204" pitchFamily="34" charset="0"/>
            </a:rPr>
            <a:t>D3: INTERIM ACTION(s) / CONTAINMENT</a:t>
          </a:r>
        </a:p>
      </dgm:t>
    </dgm:pt>
    <dgm:pt modelId="{8769EE7C-8C88-4126-BDF9-78E43CF1BEBC}" type="parTrans" cxnId="{E6F6E39F-B7ED-4648-90E9-8B4C607D8617}">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A28C369E-606B-4D16-B75D-8337600F2D9C}" type="sibTrans" cxnId="{E6F6E39F-B7ED-4648-90E9-8B4C607D8617}">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DFF1F1B9-EC2B-4308-A8D6-DA277E93E61D}">
      <dgm:prSet custT="1"/>
      <dgm:spPr/>
      <dgm:t>
        <a:bodyPr/>
        <a:lstStyle/>
        <a:p>
          <a:r>
            <a:rPr lang="en-US" sz="1200" b="1">
              <a:latin typeface="Tahoma" panose="020B0604030504040204" pitchFamily="34" charset="0"/>
              <a:ea typeface="Tahoma" panose="020B0604030504040204" pitchFamily="34" charset="0"/>
              <a:cs typeface="Tahoma" panose="020B0604030504040204" pitchFamily="34" charset="0"/>
            </a:rPr>
            <a:t>D4: DETERMINE, IDENTIFY &amp; VERIFY ROOT CAUSES &amp; ESCAPE POINTS</a:t>
          </a:r>
        </a:p>
      </dgm:t>
    </dgm:pt>
    <dgm:pt modelId="{97CBFD05-1DF4-4D84-8FA1-F55783EC74EA}" type="parTrans" cxnId="{8159D6A8-128A-443C-BCB0-87EDE2DF4AC4}">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28B17002-A61A-4734-9E2D-AE9B68D320DC}" type="sibTrans" cxnId="{8159D6A8-128A-443C-BCB0-87EDE2DF4AC4}">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1F0B1E44-C8A2-498B-803B-87CB73194653}">
      <dgm:prSet custT="1"/>
      <dgm:spPr/>
      <dgm:t>
        <a:bodyPr/>
        <a:lstStyle/>
        <a:p>
          <a:r>
            <a:rPr lang="en-US" sz="1200" b="1">
              <a:latin typeface="Tahoma" panose="020B0604030504040204" pitchFamily="34" charset="0"/>
              <a:ea typeface="Tahoma" panose="020B0604030504040204" pitchFamily="34" charset="0"/>
              <a:cs typeface="Tahoma" panose="020B0604030504040204" pitchFamily="34" charset="0"/>
            </a:rPr>
            <a:t>Identify all applicable causes that could explain why the problem occurred.  Also identify why the problem was not noticed at the time.</a:t>
          </a:r>
        </a:p>
      </dgm:t>
    </dgm:pt>
    <dgm:pt modelId="{982ED066-3240-4BBC-A827-C71C60DD34FA}" type="parTrans" cxnId="{0650ED9C-7948-4155-8F84-BA43E8C0281A}">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A84AE739-39BC-49CC-A1BF-F9AA239181EF}" type="sibTrans" cxnId="{0650ED9C-7948-4155-8F84-BA43E8C0281A}">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E70EEA0E-BBDB-4CB5-952A-A76FFD4A97F1}">
      <dgm:prSet custT="1"/>
      <dgm:spPr>
        <a:solidFill>
          <a:srgbClr val="CC66FF"/>
        </a:solidFill>
        <a:ln>
          <a:solidFill>
            <a:srgbClr val="CC66FF"/>
          </a:solidFill>
        </a:ln>
      </dgm:spPr>
      <dgm:t>
        <a:bodyPr/>
        <a:lstStyle/>
        <a:p>
          <a:r>
            <a:rPr lang="en-US" sz="1400" b="1">
              <a:latin typeface="Tahoma" panose="020B0604030504040204" pitchFamily="34" charset="0"/>
              <a:ea typeface="Tahoma" panose="020B0604030504040204" pitchFamily="34" charset="0"/>
              <a:cs typeface="Tahoma" panose="020B0604030504040204" pitchFamily="34" charset="0"/>
            </a:rPr>
            <a:t>D7</a:t>
          </a:r>
        </a:p>
      </dgm:t>
    </dgm:pt>
    <dgm:pt modelId="{EE5A6085-0A25-4EEA-8510-0A48B7C312FE}" type="parTrans" cxnId="{7B781B8D-76DF-4E28-8902-E34A0899601A}">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A6C94D69-6095-4B57-9451-09932BA42709}" type="sibTrans" cxnId="{7B781B8D-76DF-4E28-8902-E34A0899601A}">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5F1EA898-E9F8-4513-842D-F307E078832D}">
      <dgm:prSet custT="1"/>
      <dgm:spPr>
        <a:solidFill>
          <a:schemeClr val="accent4">
            <a:lumMod val="40%"/>
            <a:lumOff val="60%"/>
          </a:schemeClr>
        </a:solidFill>
        <a:ln>
          <a:solidFill>
            <a:schemeClr val="accent4">
              <a:lumMod val="40%"/>
              <a:lumOff val="60%"/>
            </a:schemeClr>
          </a:solidFill>
        </a:ln>
      </dgm:spPr>
      <dgm:t>
        <a:bodyPr/>
        <a:lstStyle/>
        <a:p>
          <a:r>
            <a:rPr lang="en-US" sz="14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D8</a:t>
          </a:r>
        </a:p>
      </dgm:t>
    </dgm:pt>
    <dgm:pt modelId="{2AB380AA-6EA7-415F-9177-70A0D4C9BB31}" type="parTrans" cxnId="{94B47432-8934-4BBF-82F2-87C3F8D95594}">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203F33CA-62F4-4DC1-9635-CB8944FCAAC3}" type="sibTrans" cxnId="{94B47432-8934-4BBF-82F2-87C3F8D95594}">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F96149E1-A59A-4C23-9150-FC0904079812}">
      <dgm:prSet custT="1"/>
      <dgm:spPr>
        <a:ln>
          <a:solidFill>
            <a:schemeClr val="accent4"/>
          </a:solidFill>
        </a:ln>
      </dgm:spPr>
      <dgm:t>
        <a:bodyPr/>
        <a:lstStyle/>
        <a:p>
          <a:r>
            <a:rPr lang="en-US" sz="1200" b="1">
              <a:latin typeface="Tahoma" panose="020B0604030504040204" pitchFamily="34" charset="0"/>
              <a:ea typeface="Tahoma" panose="020B0604030504040204" pitchFamily="34" charset="0"/>
              <a:cs typeface="Tahoma" panose="020B0604030504040204" pitchFamily="34" charset="0"/>
            </a:rPr>
            <a:t>D5: CORRECTIVE ACTION(s)</a:t>
          </a:r>
        </a:p>
      </dgm:t>
    </dgm:pt>
    <dgm:pt modelId="{17CCDDF5-33FA-40C0-AECB-B5F9BE1AB861}" type="parTrans" cxnId="{EEFF4932-1A47-442D-8A84-DEADE9427894}">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52AD3974-81F3-48B9-9C48-1CAA5E9EDE96}" type="sibTrans" cxnId="{EEFF4932-1A47-442D-8A84-DEADE9427894}">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04E0AADE-B6CF-46C8-83ED-B33B87E68DA6}">
      <dgm:prSet custT="1"/>
      <dgm:spPr>
        <a:ln>
          <a:solidFill>
            <a:schemeClr val="accent4"/>
          </a:solidFill>
        </a:ln>
      </dgm:spPr>
      <dgm:t>
        <a:bodyPr/>
        <a:lstStyle/>
        <a:p>
          <a:r>
            <a:rPr lang="en-US" sz="1200" b="1">
              <a:latin typeface="Tahoma" panose="020B0604030504040204" pitchFamily="34" charset="0"/>
              <a:ea typeface="Tahoma" panose="020B0604030504040204" pitchFamily="34" charset="0"/>
              <a:cs typeface="Tahoma" panose="020B0604030504040204" pitchFamily="34" charset="0"/>
            </a:rPr>
            <a:t>Based on the data collected and the analysis performed; establish potential root causes that directly impact the problem defined.</a:t>
          </a:r>
        </a:p>
      </dgm:t>
    </dgm:pt>
    <dgm:pt modelId="{979C8C6D-1F02-4876-90EB-719039D29B37}" type="parTrans" cxnId="{256CCD00-A315-4636-9710-2920D9DE84D8}">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E4408E07-9E49-46C9-9DE5-0C3D2E9542FE}" type="sibTrans" cxnId="{256CCD00-A315-4636-9710-2920D9DE84D8}">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5886F9AE-EE97-4844-97F4-EA987CD2E48D}">
      <dgm:prSet custT="1"/>
      <dgm:spPr>
        <a:ln>
          <a:solidFill>
            <a:srgbClr val="70AD47"/>
          </a:solidFill>
        </a:ln>
      </dgm:spPr>
      <dgm:t>
        <a:bodyPr/>
        <a:lstStyle/>
        <a:p>
          <a:r>
            <a:rPr lang="en-US" sz="1200" b="1">
              <a:latin typeface="Tahoma" panose="020B0604030504040204" pitchFamily="34" charset="0"/>
              <a:ea typeface="Tahoma" panose="020B0604030504040204" pitchFamily="34" charset="0"/>
              <a:cs typeface="Tahoma" panose="020B0604030504040204" pitchFamily="34" charset="0"/>
            </a:rPr>
            <a:t>D6: IMPLEMENT &amp; VALIDATE CORRECTIVE ACTION(s) </a:t>
          </a:r>
        </a:p>
      </dgm:t>
    </dgm:pt>
    <dgm:pt modelId="{03C1F1B6-1012-474F-BE18-0F715347A2B5}" type="parTrans" cxnId="{3B24397F-F92B-4CD5-BF68-D8B6F4BD0D4B}">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0EAE9F78-FE58-4DF0-A0D9-F58DD738B33A}" type="sibTrans" cxnId="{3B24397F-F92B-4CD5-BF68-D8B6F4BD0D4B}">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4CEB8373-A92C-4788-A82A-935231BFD84A}">
      <dgm:prSet custT="1"/>
      <dgm:spPr>
        <a:ln>
          <a:solidFill>
            <a:srgbClr val="70AD47"/>
          </a:solidFill>
        </a:ln>
      </dgm:spPr>
      <dgm:t>
        <a:bodyPr/>
        <a:lstStyle/>
        <a:p>
          <a:r>
            <a:rPr lang="en-US" sz="1200" b="1">
              <a:latin typeface="Tahoma" panose="020B0604030504040204" pitchFamily="34" charset="0"/>
              <a:ea typeface="Tahoma" panose="020B0604030504040204" pitchFamily="34" charset="0"/>
              <a:cs typeface="Tahoma" panose="020B0604030504040204" pitchFamily="34" charset="0"/>
            </a:rPr>
            <a:t>Through pre-production programs, quantitatively confirm that the selected corrective action will resolve the problem for the customer.</a:t>
          </a:r>
        </a:p>
      </dgm:t>
    </dgm:pt>
    <dgm:pt modelId="{91C8956B-6530-43AC-89A5-435BD287EA93}" type="parTrans" cxnId="{89216B7A-00A3-4FA2-8792-70EA1319AB2E}">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7CAB0664-5CC3-479E-99F0-E47939F759AB}" type="sibTrans" cxnId="{89216B7A-00A3-4FA2-8792-70EA1319AB2E}">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05FC2B30-A376-4FAA-A7B2-D1B7DAB1C17C}">
      <dgm:prSet custT="1"/>
      <dgm:spPr>
        <a:ln>
          <a:solidFill>
            <a:srgbClr val="CC66FF"/>
          </a:solidFill>
        </a:ln>
      </dgm:spPr>
      <dgm:t>
        <a:bodyPr/>
        <a:lstStyle/>
        <a:p>
          <a:r>
            <a:rPr lang="en-US" sz="1200" b="1">
              <a:latin typeface="Tahoma" panose="020B0604030504040204" pitchFamily="34" charset="0"/>
              <a:ea typeface="Tahoma" panose="020B0604030504040204" pitchFamily="34" charset="0"/>
              <a:cs typeface="Tahoma" panose="020B0604030504040204" pitchFamily="34" charset="0"/>
            </a:rPr>
            <a:t>D7: PREVENTIVE ACTION(s)</a:t>
          </a:r>
        </a:p>
      </dgm:t>
    </dgm:pt>
    <dgm:pt modelId="{BA11398E-634F-4E60-81C9-BA39E223D2B5}" type="parTrans" cxnId="{6AB24838-E831-4FD0-8D1F-720874982980}">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792FB40F-F6BE-4470-83D2-5778EEB14E82}" type="sibTrans" cxnId="{6AB24838-E831-4FD0-8D1F-720874982980}">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233A268D-44B4-4502-B0DC-3134E7CFFE67}">
      <dgm:prSet custT="1"/>
      <dgm:spPr>
        <a:ln>
          <a:solidFill>
            <a:srgbClr val="CC66FF"/>
          </a:solidFill>
        </a:ln>
      </dgm:spPr>
      <dgm:t>
        <a:bodyPr/>
        <a:lstStyle/>
        <a:p>
          <a:r>
            <a:rPr lang="en-US" sz="1200" b="1">
              <a:latin typeface="Tahoma" panose="020B0604030504040204" pitchFamily="34" charset="0"/>
              <a:ea typeface="Tahoma" panose="020B0604030504040204" pitchFamily="34" charset="0"/>
              <a:cs typeface="Tahoma" panose="020B0604030504040204" pitchFamily="34" charset="0"/>
            </a:rPr>
            <a:t>Modify the management / operation systems, practices and procedures to prevent recurrence of this and all similar problems (READ- ACROSS).</a:t>
          </a:r>
        </a:p>
      </dgm:t>
    </dgm:pt>
    <dgm:pt modelId="{282E9539-E932-4F27-A507-0FA3DE74A41D}" type="parTrans" cxnId="{2F87BBCD-8636-4372-B09D-C1D97FB6F8B8}">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A5F1D412-2FC9-4F95-975D-AEBBC52D4BA9}" type="sibTrans" cxnId="{2F87BBCD-8636-4372-B09D-C1D97FB6F8B8}">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50940510-01A7-4FD0-B99C-69361C2A5EC4}">
      <dgm:prSet custT="1"/>
      <dgm:spPr>
        <a:ln>
          <a:solidFill>
            <a:schemeClr val="accent4">
              <a:lumMod val="40%"/>
              <a:lumOff val="60%"/>
            </a:schemeClr>
          </a:solidFill>
        </a:ln>
      </dgm:spPr>
      <dgm:t>
        <a:bodyPr/>
        <a:lstStyle/>
        <a:p>
          <a:r>
            <a:rPr lang="en-US" sz="1200" b="1">
              <a:latin typeface="Tahoma" panose="020B0604030504040204" pitchFamily="34" charset="0"/>
              <a:ea typeface="Tahoma" panose="020B0604030504040204" pitchFamily="34" charset="0"/>
              <a:cs typeface="Tahoma" panose="020B0604030504040204" pitchFamily="34" charset="0"/>
            </a:rPr>
            <a:t>D8: CONGRATULATE YOUR TEAM.</a:t>
          </a:r>
        </a:p>
      </dgm:t>
    </dgm:pt>
    <dgm:pt modelId="{BE3A7F9B-11BE-4330-BE4C-BE1726F13175}" type="parTrans" cxnId="{642A8EB5-F475-4657-8F27-71747CAC6C24}">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F82E6868-0104-443B-9F7B-18DDB0BB64AD}" type="sibTrans" cxnId="{642A8EB5-F475-4657-8F27-71747CAC6C24}">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EBC80935-C724-48AF-A7B7-60B3FEE1F5FC}">
      <dgm:prSet custT="1"/>
      <dgm:spPr>
        <a:ln>
          <a:solidFill>
            <a:schemeClr val="accent4">
              <a:lumMod val="40%"/>
              <a:lumOff val="60%"/>
            </a:schemeClr>
          </a:solidFill>
        </a:ln>
      </dgm:spPr>
      <dgm:t>
        <a:bodyPr/>
        <a:lstStyle/>
        <a:p>
          <a:r>
            <a:rPr lang="en-US" sz="1200" b="1">
              <a:latin typeface="Tahoma" panose="020B0604030504040204" pitchFamily="34" charset="0"/>
              <a:ea typeface="Tahoma" panose="020B0604030504040204" pitchFamily="34" charset="0"/>
              <a:cs typeface="Tahoma" panose="020B0604030504040204" pitchFamily="34" charset="0"/>
            </a:rPr>
            <a:t>Recognize the collective efforts of the team.   The team needs to be formally thanked by the organization.</a:t>
          </a:r>
        </a:p>
      </dgm:t>
    </dgm:pt>
    <dgm:pt modelId="{DF342249-D519-475D-834F-EB1F14A87CA9}" type="parTrans" cxnId="{E4EA9554-4CDA-4AC7-B0A3-E15A655E9660}">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52A06CCB-24D7-4F84-ADC0-A58D829CCC51}" type="sibTrans" cxnId="{E4EA9554-4CDA-4AC7-B0A3-E15A655E9660}">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D5A5F5AA-3450-48BD-84E0-6A8CF6CB18AB}">
      <dgm:prSet phldrT="[Text]" custT="1"/>
      <dgm:spPr>
        <a:solidFill>
          <a:schemeClr val="accent1">
            <a:lumMod val="20%"/>
            <a:lumOff val="80%"/>
          </a:schemeClr>
        </a:solidFill>
        <a:ln>
          <a:solidFill>
            <a:schemeClr val="accent1">
              <a:lumMod val="20%"/>
              <a:lumOff val="80%"/>
            </a:schemeClr>
          </a:solidFill>
        </a:ln>
      </dgm:spPr>
      <dgm:t>
        <a:bodyPr/>
        <a:lstStyle/>
        <a:p>
          <a:r>
            <a:rPr lang="en-US" sz="14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D0</a:t>
          </a:r>
        </a:p>
      </dgm:t>
    </dgm:pt>
    <dgm:pt modelId="{BA822156-6D7C-4412-AFB2-C84133447C94}" type="parTrans" cxnId="{C544D7ED-A5BA-4D4C-AD43-DC134CCDF1DD}">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E05CEF0C-058D-45A9-90B7-A49C99E3D069}" type="sibTrans" cxnId="{C544D7ED-A5BA-4D4C-AD43-DC134CCDF1DD}">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8ADEC6E7-159B-4C4F-BAED-5D797EEB2735}">
      <dgm:prSet phldrT="[Text]" custT="1"/>
      <dgm:spPr>
        <a:ln>
          <a:solidFill>
            <a:schemeClr val="accent1">
              <a:lumMod val="20%"/>
              <a:lumOff val="80%"/>
            </a:schemeClr>
          </a:solidFill>
        </a:ln>
      </dgm:spPr>
      <dgm:t>
        <a:bodyPr/>
        <a:lstStyle/>
        <a:p>
          <a:r>
            <a:rPr lang="en-US" sz="1400" b="1">
              <a:latin typeface="Tahoma" panose="020B0604030504040204" pitchFamily="34" charset="0"/>
              <a:ea typeface="Tahoma" panose="020B0604030504040204" pitchFamily="34" charset="0"/>
              <a:cs typeface="Tahoma" panose="020B0604030504040204" pitchFamily="34" charset="0"/>
            </a:rPr>
            <a:t>Plan</a:t>
          </a:r>
        </a:p>
      </dgm:t>
    </dgm:pt>
    <dgm:pt modelId="{C4DB26B6-7B30-4E39-BE1D-CAF2AEA0E248}" type="parTrans" cxnId="{805B8BE9-CF53-4914-9B70-887C7EE2BFCE}">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FAA0F835-800B-4C40-AD2A-5A1F15E968E9}" type="sibTrans" cxnId="{805B8BE9-CF53-4914-9B70-887C7EE2BFCE}">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7D187E39-77BC-400B-B522-6D12ABBBA9B9}">
      <dgm:prSet phldrT="[Text]" custT="1"/>
      <dgm:spPr>
        <a:solidFill>
          <a:srgbClr val="FFFF00"/>
        </a:solidFill>
        <a:ln>
          <a:solidFill>
            <a:srgbClr val="FFFF00"/>
          </a:solidFill>
        </a:ln>
      </dgm:spPr>
      <dgm:t>
        <a:bodyPr/>
        <a:lstStyle/>
        <a:p>
          <a:r>
            <a:rPr lang="en-US" sz="14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D1</a:t>
          </a:r>
        </a:p>
      </dgm:t>
    </dgm:pt>
    <dgm:pt modelId="{AB82368E-F627-43AE-9137-51FD54DC18A7}" type="sibTrans" cxnId="{7B535B7F-4EDB-493E-AB23-99682D2A57DF}">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E04DE405-7179-40AC-A4BD-C3276BC091D8}" type="parTrans" cxnId="{7B535B7F-4EDB-493E-AB23-99682D2A57DF}">
      <dgm:prSet/>
      <dgm:spPr/>
      <dgm:t>
        <a:bodyPr/>
        <a:lstStyle/>
        <a:p>
          <a:endParaRPr lang="en-US" sz="1600">
            <a:latin typeface="Tahoma" panose="020B0604030504040204" pitchFamily="34" charset="0"/>
            <a:ea typeface="Tahoma" panose="020B0604030504040204" pitchFamily="34" charset="0"/>
            <a:cs typeface="Tahoma" panose="020B0604030504040204" pitchFamily="34" charset="0"/>
          </a:endParaRPr>
        </a:p>
      </dgm:t>
    </dgm:pt>
    <dgm:pt modelId="{73F5BA93-2461-46B3-9A5B-9D63FC863A2A}">
      <dgm:prSet custT="1"/>
      <dgm:spPr>
        <a:ln>
          <a:solidFill>
            <a:schemeClr val="accent3"/>
          </a:solidFill>
        </a:ln>
      </dgm:spPr>
      <dgm:t>
        <a:bodyPr/>
        <a:lstStyle/>
        <a:p>
          <a:r>
            <a:rPr lang="en-US" sz="1200" b="1">
              <a:latin typeface="Tahoma" panose="020B0604030504040204" pitchFamily="34" charset="0"/>
              <a:ea typeface="Tahoma" panose="020B0604030504040204" pitchFamily="34" charset="0"/>
              <a:cs typeface="Tahoma" panose="020B0604030504040204" pitchFamily="34" charset="0"/>
            </a:rPr>
            <a:t>Actions to isolate the effect of problem until corrective action is implemented</a:t>
          </a:r>
        </a:p>
      </dgm:t>
    </dgm:pt>
    <dgm:pt modelId="{7A9ED31B-8737-4AEF-93FE-B54099CC05CB}" type="parTrans" cxnId="{E129BCC7-3FE3-4F74-A1C5-2DC5C2B8D769}">
      <dgm:prSet/>
      <dgm:spPr/>
      <dgm:t>
        <a:bodyPr/>
        <a:lstStyle/>
        <a:p>
          <a:endParaRPr lang="en-US"/>
        </a:p>
      </dgm:t>
    </dgm:pt>
    <dgm:pt modelId="{9E58156E-ADFF-4AFB-8195-A76EE97F48EF}" type="sibTrans" cxnId="{E129BCC7-3FE3-4F74-A1C5-2DC5C2B8D769}">
      <dgm:prSet/>
      <dgm:spPr/>
      <dgm:t>
        <a:bodyPr/>
        <a:lstStyle/>
        <a:p>
          <a:endParaRPr lang="en-US"/>
        </a:p>
      </dgm:t>
    </dgm:pt>
    <dgm:pt modelId="{2BDED35A-30F0-44D2-870E-1555CBB7722C}" type="pres">
      <dgm:prSet presAssocID="{76D9CAA5-B508-44F2-8B41-580F9021C4CB}" presName="linearFlow" presStyleCnt="0">
        <dgm:presLayoutVars>
          <dgm:dir/>
          <dgm:animLvl val="lvl"/>
          <dgm:resizeHandles val="exact"/>
        </dgm:presLayoutVars>
      </dgm:prSet>
      <dgm:spPr/>
    </dgm:pt>
    <dgm:pt modelId="{B7D2958D-4682-47D9-AAEB-40D65B044755}" type="pres">
      <dgm:prSet presAssocID="{D5A5F5AA-3450-48BD-84E0-6A8CF6CB18AB}" presName="composite" presStyleCnt="0"/>
      <dgm:spPr/>
    </dgm:pt>
    <dgm:pt modelId="{5D599A20-EAB7-4FF8-BFF8-11D912BDDE33}" type="pres">
      <dgm:prSet presAssocID="{D5A5F5AA-3450-48BD-84E0-6A8CF6CB18AB}" presName="parentText" presStyleLbl="alignNode1" presStyleIdx="0" presStyleCnt="9">
        <dgm:presLayoutVars>
          <dgm:chMax val="1"/>
          <dgm:bulletEnabled val="1"/>
        </dgm:presLayoutVars>
      </dgm:prSet>
      <dgm:spPr/>
    </dgm:pt>
    <dgm:pt modelId="{6B542FE0-E884-4BAC-A439-BC8863D43E5C}" type="pres">
      <dgm:prSet presAssocID="{D5A5F5AA-3450-48BD-84E0-6A8CF6CB18AB}" presName="descendantText" presStyleLbl="alignAcc1" presStyleIdx="0" presStyleCnt="9">
        <dgm:presLayoutVars>
          <dgm:bulletEnabled val="1"/>
        </dgm:presLayoutVars>
      </dgm:prSet>
      <dgm:spPr/>
    </dgm:pt>
    <dgm:pt modelId="{31178CE6-3914-43CC-8882-2B712AE77681}" type="pres">
      <dgm:prSet presAssocID="{E05CEF0C-058D-45A9-90B7-A49C99E3D069}" presName="sp" presStyleCnt="0"/>
      <dgm:spPr/>
    </dgm:pt>
    <dgm:pt modelId="{3959620B-786A-47C9-85A2-C5B4809066FB}" type="pres">
      <dgm:prSet presAssocID="{7D187E39-77BC-400B-B522-6D12ABBBA9B9}" presName="composite" presStyleCnt="0"/>
      <dgm:spPr/>
    </dgm:pt>
    <dgm:pt modelId="{ABC76C44-A10E-4BD4-8BE0-065985F9235E}" type="pres">
      <dgm:prSet presAssocID="{7D187E39-77BC-400B-B522-6D12ABBBA9B9}" presName="parentText" presStyleLbl="alignNode1" presStyleIdx="1" presStyleCnt="9" custScaleY="118.114%">
        <dgm:presLayoutVars>
          <dgm:chMax val="1"/>
          <dgm:bulletEnabled val="1"/>
        </dgm:presLayoutVars>
      </dgm:prSet>
      <dgm:spPr/>
    </dgm:pt>
    <dgm:pt modelId="{CEC980AC-D811-4ED1-A6E6-F06C10007AB7}" type="pres">
      <dgm:prSet presAssocID="{7D187E39-77BC-400B-B522-6D12ABBBA9B9}" presName="descendantText" presStyleLbl="alignAcc1" presStyleIdx="1" presStyleCnt="9" custScaleY="131.081%">
        <dgm:presLayoutVars>
          <dgm:bulletEnabled val="1"/>
        </dgm:presLayoutVars>
      </dgm:prSet>
      <dgm:spPr/>
    </dgm:pt>
    <dgm:pt modelId="{008C6674-21E9-468F-8453-92095ED976C7}" type="pres">
      <dgm:prSet presAssocID="{AB82368E-F627-43AE-9137-51FD54DC18A7}" presName="sp" presStyleCnt="0"/>
      <dgm:spPr/>
    </dgm:pt>
    <dgm:pt modelId="{49A0F988-E107-4F33-ABDB-15F5D262DBB0}" type="pres">
      <dgm:prSet presAssocID="{A9B6EFC8-69EE-430A-A51B-91AD2A7F813C}" presName="composite" presStyleCnt="0"/>
      <dgm:spPr/>
    </dgm:pt>
    <dgm:pt modelId="{107D7799-2FF3-4F56-B92B-1FF879F4BFC6}" type="pres">
      <dgm:prSet presAssocID="{A9B6EFC8-69EE-430A-A51B-91AD2A7F813C}" presName="parentText" presStyleLbl="alignNode1" presStyleIdx="2" presStyleCnt="9" custScaleY="156.53%">
        <dgm:presLayoutVars>
          <dgm:chMax val="1"/>
          <dgm:bulletEnabled val="1"/>
        </dgm:presLayoutVars>
      </dgm:prSet>
      <dgm:spPr/>
    </dgm:pt>
    <dgm:pt modelId="{E20BCDFB-9FE3-4D78-AEBD-1B54A1024888}" type="pres">
      <dgm:prSet presAssocID="{A9B6EFC8-69EE-430A-A51B-91AD2A7F813C}" presName="descendantText" presStyleLbl="alignAcc1" presStyleIdx="2" presStyleCnt="9" custScaleY="188.7%">
        <dgm:presLayoutVars>
          <dgm:bulletEnabled val="1"/>
        </dgm:presLayoutVars>
      </dgm:prSet>
      <dgm:spPr/>
    </dgm:pt>
    <dgm:pt modelId="{2D81431A-8200-4A6E-BB95-066598D1E974}" type="pres">
      <dgm:prSet presAssocID="{3AA11DFE-CFA0-4CFE-B406-B21E57F87081}" presName="sp" presStyleCnt="0"/>
      <dgm:spPr/>
    </dgm:pt>
    <dgm:pt modelId="{90160949-F330-4BA5-AACB-7E7C488F0520}" type="pres">
      <dgm:prSet presAssocID="{10C20133-72C7-46D5-A110-FC4B8AAACC70}" presName="composite" presStyleCnt="0"/>
      <dgm:spPr/>
    </dgm:pt>
    <dgm:pt modelId="{234B9F64-B2DD-4724-944D-19D03B59FE88}" type="pres">
      <dgm:prSet presAssocID="{10C20133-72C7-46D5-A110-FC4B8AAACC70}" presName="parentText" presStyleLbl="alignNode1" presStyleIdx="3" presStyleCnt="9" custScaleY="216.118%">
        <dgm:presLayoutVars>
          <dgm:chMax val="1"/>
          <dgm:bulletEnabled val="1"/>
        </dgm:presLayoutVars>
      </dgm:prSet>
      <dgm:spPr/>
    </dgm:pt>
    <dgm:pt modelId="{940C2757-71C5-43ED-91E5-6B8B5136F6F4}" type="pres">
      <dgm:prSet presAssocID="{10C20133-72C7-46D5-A110-FC4B8AAACC70}" presName="descendantText" presStyleLbl="alignAcc1" presStyleIdx="3" presStyleCnt="9" custScaleY="282.813%">
        <dgm:presLayoutVars>
          <dgm:bulletEnabled val="1"/>
        </dgm:presLayoutVars>
      </dgm:prSet>
      <dgm:spPr/>
    </dgm:pt>
    <dgm:pt modelId="{FEA97E3F-5753-4916-9F13-197A62A5BC1F}" type="pres">
      <dgm:prSet presAssocID="{588656EB-A0EC-495E-AE59-EE83E90C3147}" presName="sp" presStyleCnt="0"/>
      <dgm:spPr/>
    </dgm:pt>
    <dgm:pt modelId="{01AAAEBC-B690-4DC9-93CB-E2BF4237DC94}" type="pres">
      <dgm:prSet presAssocID="{2706AC2A-F6B3-4874-8FE8-06B6A6C375AF}" presName="composite" presStyleCnt="0"/>
      <dgm:spPr/>
    </dgm:pt>
    <dgm:pt modelId="{B9A405AF-8543-4C04-8822-60B9233D4034}" type="pres">
      <dgm:prSet presAssocID="{2706AC2A-F6B3-4874-8FE8-06B6A6C375AF}" presName="parentText" presStyleLbl="alignNode1" presStyleIdx="4" presStyleCnt="9" custScaleY="175.29%">
        <dgm:presLayoutVars>
          <dgm:chMax val="1"/>
          <dgm:bulletEnabled val="1"/>
        </dgm:presLayoutVars>
      </dgm:prSet>
      <dgm:spPr/>
    </dgm:pt>
    <dgm:pt modelId="{8A7E58F2-8628-487E-AB3C-324606A781AA}" type="pres">
      <dgm:prSet presAssocID="{2706AC2A-F6B3-4874-8FE8-06B6A6C375AF}" presName="descendantText" presStyleLbl="alignAcc1" presStyleIdx="4" presStyleCnt="9" custScaleY="230.668%">
        <dgm:presLayoutVars>
          <dgm:bulletEnabled val="1"/>
        </dgm:presLayoutVars>
      </dgm:prSet>
      <dgm:spPr/>
    </dgm:pt>
    <dgm:pt modelId="{C686E883-3E96-4364-956D-9896EC6CAA07}" type="pres">
      <dgm:prSet presAssocID="{1766B029-1AFD-4948-9FB1-35E88DF38083}" presName="sp" presStyleCnt="0"/>
      <dgm:spPr/>
    </dgm:pt>
    <dgm:pt modelId="{167E6934-1DF9-43C6-8D63-24D4B463D818}" type="pres">
      <dgm:prSet presAssocID="{12A3CD09-818C-4BB3-816C-8E8894BF69EE}" presName="composite" presStyleCnt="0"/>
      <dgm:spPr/>
    </dgm:pt>
    <dgm:pt modelId="{289B7651-7F58-4C4C-B563-7B25FA90DEDF}" type="pres">
      <dgm:prSet presAssocID="{12A3CD09-818C-4BB3-816C-8E8894BF69EE}" presName="parentText" presStyleLbl="alignNode1" presStyleIdx="5" presStyleCnt="9" custScaleY="173.846%" custLinFactNeighborX="0%">
        <dgm:presLayoutVars>
          <dgm:chMax val="1"/>
          <dgm:bulletEnabled val="1"/>
        </dgm:presLayoutVars>
      </dgm:prSet>
      <dgm:spPr/>
    </dgm:pt>
    <dgm:pt modelId="{D735654D-99BE-444B-A249-5CE7975E9480}" type="pres">
      <dgm:prSet presAssocID="{12A3CD09-818C-4BB3-816C-8E8894BF69EE}" presName="descendantText" presStyleLbl="alignAcc1" presStyleIdx="5" presStyleCnt="9" custScaleY="219.913%">
        <dgm:presLayoutVars>
          <dgm:bulletEnabled val="1"/>
        </dgm:presLayoutVars>
      </dgm:prSet>
      <dgm:spPr/>
    </dgm:pt>
    <dgm:pt modelId="{FFD8CD12-03AD-454B-BCDE-4182A1DE65FE}" type="pres">
      <dgm:prSet presAssocID="{9BE57BAD-6324-4FE0-B01C-CE3B84965BEB}" presName="sp" presStyleCnt="0"/>
      <dgm:spPr/>
    </dgm:pt>
    <dgm:pt modelId="{3E068BA3-F218-416F-B381-0A0137063EF2}" type="pres">
      <dgm:prSet presAssocID="{FA9F6BBA-BAD9-4305-8E17-93C944D2A7A7}" presName="composite" presStyleCnt="0"/>
      <dgm:spPr/>
    </dgm:pt>
    <dgm:pt modelId="{BFEBED9C-6CF2-48B9-AE69-C79476D42AF7}" type="pres">
      <dgm:prSet presAssocID="{FA9F6BBA-BAD9-4305-8E17-93C944D2A7A7}" presName="parentText" presStyleLbl="alignNode1" presStyleIdx="6" presStyleCnt="9" custScaleY="155.395%">
        <dgm:presLayoutVars>
          <dgm:chMax val="1"/>
          <dgm:bulletEnabled val="1"/>
        </dgm:presLayoutVars>
      </dgm:prSet>
      <dgm:spPr/>
    </dgm:pt>
    <dgm:pt modelId="{945F3BE6-E0C4-45F3-9F54-F0BF7D9CDFFF}" type="pres">
      <dgm:prSet presAssocID="{FA9F6BBA-BAD9-4305-8E17-93C944D2A7A7}" presName="descendantText" presStyleLbl="alignAcc1" presStyleIdx="6" presStyleCnt="9" custScaleY="187.402%">
        <dgm:presLayoutVars>
          <dgm:bulletEnabled val="1"/>
        </dgm:presLayoutVars>
      </dgm:prSet>
      <dgm:spPr/>
    </dgm:pt>
    <dgm:pt modelId="{41410139-EFB0-4F77-BC6F-4F908DC2C6E6}" type="pres">
      <dgm:prSet presAssocID="{7229BCF0-8D24-4D62-B53A-692116312F5B}" presName="sp" presStyleCnt="0"/>
      <dgm:spPr/>
    </dgm:pt>
    <dgm:pt modelId="{6C64BACB-9A3D-4F7A-9F63-A3761910EE77}" type="pres">
      <dgm:prSet presAssocID="{E70EEA0E-BBDB-4CB5-952A-A76FFD4A97F1}" presName="composite" presStyleCnt="0"/>
      <dgm:spPr/>
    </dgm:pt>
    <dgm:pt modelId="{642E3D70-69B2-4996-BC05-3A03A496579F}" type="pres">
      <dgm:prSet presAssocID="{E70EEA0E-BBDB-4CB5-952A-A76FFD4A97F1}" presName="parentText" presStyleLbl="alignNode1" presStyleIdx="7" presStyleCnt="9" custScaleY="167.997%">
        <dgm:presLayoutVars>
          <dgm:chMax val="1"/>
          <dgm:bulletEnabled val="1"/>
        </dgm:presLayoutVars>
      </dgm:prSet>
      <dgm:spPr/>
    </dgm:pt>
    <dgm:pt modelId="{B7155654-36CD-45C9-99A7-00C09C6C62C8}" type="pres">
      <dgm:prSet presAssocID="{E70EEA0E-BBDB-4CB5-952A-A76FFD4A97F1}" presName="descendantText" presStyleLbl="alignAcc1" presStyleIdx="7" presStyleCnt="9" custScaleY="212.107%">
        <dgm:presLayoutVars>
          <dgm:bulletEnabled val="1"/>
        </dgm:presLayoutVars>
      </dgm:prSet>
      <dgm:spPr/>
    </dgm:pt>
    <dgm:pt modelId="{A5FF5191-807E-4C3E-A4F0-B8BFD017249F}" type="pres">
      <dgm:prSet presAssocID="{A6C94D69-6095-4B57-9451-09932BA42709}" presName="sp" presStyleCnt="0"/>
      <dgm:spPr/>
    </dgm:pt>
    <dgm:pt modelId="{7DFF4C7F-2769-4CEC-888B-1C95CDC1CEDE}" type="pres">
      <dgm:prSet presAssocID="{5F1EA898-E9F8-4513-842D-F307E078832D}" presName="composite" presStyleCnt="0"/>
      <dgm:spPr/>
    </dgm:pt>
    <dgm:pt modelId="{C9D446DF-D60E-49CE-A680-3871B6765162}" type="pres">
      <dgm:prSet presAssocID="{5F1EA898-E9F8-4513-842D-F307E078832D}" presName="parentText" presStyleLbl="alignNode1" presStyleIdx="8" presStyleCnt="9" custScaleY="176.277%">
        <dgm:presLayoutVars>
          <dgm:chMax val="1"/>
          <dgm:bulletEnabled val="1"/>
        </dgm:presLayoutVars>
      </dgm:prSet>
      <dgm:spPr/>
    </dgm:pt>
    <dgm:pt modelId="{9DB3B016-85CA-457C-AEF9-9496B4575D59}" type="pres">
      <dgm:prSet presAssocID="{5F1EA898-E9F8-4513-842D-F307E078832D}" presName="descendantText" presStyleLbl="alignAcc1" presStyleIdx="8" presStyleCnt="9" custScaleY="225.389%">
        <dgm:presLayoutVars>
          <dgm:bulletEnabled val="1"/>
        </dgm:presLayoutVars>
      </dgm:prSet>
      <dgm:spPr/>
    </dgm:pt>
  </dgm:ptLst>
  <dgm:cxnLst>
    <dgm:cxn modelId="{256CCD00-A315-4636-9710-2920D9DE84D8}" srcId="{12A3CD09-818C-4BB3-816C-8E8894BF69EE}" destId="{04E0AADE-B6CF-46C8-83ED-B33B87E68DA6}" srcOrd="1" destOrd="0" parTransId="{979C8C6D-1F02-4876-90EB-719039D29B37}" sibTransId="{E4408E07-9E49-46C9-9DE5-0C3D2E9542FE}"/>
    <dgm:cxn modelId="{05855609-2666-4198-B286-6EA5DAB8E4AE}" type="presOf" srcId="{F96149E1-A59A-4C23-9150-FC0904079812}" destId="{D735654D-99BE-444B-A249-5CE7975E9480}" srcOrd="0" destOrd="0" presId="urn:microsoft.com/office/officeart/2005/8/layout/chevron2"/>
    <dgm:cxn modelId="{A969B30F-A0A7-441D-8F52-01C12AD81452}" type="presOf" srcId="{0AD8E7E0-164F-48C3-8B65-6CAFF3FD12AA}" destId="{940C2757-71C5-43ED-91E5-6B8B5136F6F4}" srcOrd="0" destOrd="0" presId="urn:microsoft.com/office/officeart/2005/8/layout/chevron2"/>
    <dgm:cxn modelId="{D0C5DC10-1206-4E76-88A6-6F1EB90EC601}" type="presOf" srcId="{233A268D-44B4-4502-B0DC-3134E7CFFE67}" destId="{B7155654-36CD-45C9-99A7-00C09C6C62C8}" srcOrd="0" destOrd="1" presId="urn:microsoft.com/office/officeart/2005/8/layout/chevron2"/>
    <dgm:cxn modelId="{BCED6718-5AA0-4076-913D-5CDB0E7599A7}" type="presOf" srcId="{502C3D35-247D-4B97-8185-ED2AD6018165}" destId="{CEC980AC-D811-4ED1-A6E6-F06C10007AB7}" srcOrd="0" destOrd="1" presId="urn:microsoft.com/office/officeart/2005/8/layout/chevron2"/>
    <dgm:cxn modelId="{8D1BEA21-19CB-471D-A9A4-2CF10AC4139E}" type="presOf" srcId="{EBC80935-C724-48AF-A7B7-60B3FEE1F5FC}" destId="{9DB3B016-85CA-457C-AEF9-9496B4575D59}" srcOrd="0" destOrd="1" presId="urn:microsoft.com/office/officeart/2005/8/layout/chevron2"/>
    <dgm:cxn modelId="{A918EE28-FE39-4DF7-9FEB-A3883515949C}" srcId="{A9B6EFC8-69EE-430A-A51B-91AD2A7F813C}" destId="{5B7A99CA-2E68-41ED-8004-15BF76CF92B4}" srcOrd="0" destOrd="0" parTransId="{290F30E0-C446-43BF-B68D-BF629ABE7814}" sibTransId="{1BE5AA7D-3D13-4C0E-B6D1-E8F611F8E2E2}"/>
    <dgm:cxn modelId="{D8BD842C-BC5E-42EC-9AEE-0DEFA7F00E0D}" type="presOf" srcId="{7D187E39-77BC-400B-B522-6D12ABBBA9B9}" destId="{ABC76C44-A10E-4BD4-8BE0-065985F9235E}" srcOrd="0" destOrd="0" presId="urn:microsoft.com/office/officeart/2005/8/layout/chevron2"/>
    <dgm:cxn modelId="{B150942D-19A1-4DC7-9AD4-5AB8A75FC29B}" type="presOf" srcId="{76D9CAA5-B508-44F2-8B41-580F9021C4CB}" destId="{2BDED35A-30F0-44D2-870E-1555CBB7722C}" srcOrd="0" destOrd="0" presId="urn:microsoft.com/office/officeart/2005/8/layout/chevron2"/>
    <dgm:cxn modelId="{EEFF4932-1A47-442D-8A84-DEADE9427894}" srcId="{12A3CD09-818C-4BB3-816C-8E8894BF69EE}" destId="{F96149E1-A59A-4C23-9150-FC0904079812}" srcOrd="0" destOrd="0" parTransId="{17CCDDF5-33FA-40C0-AECB-B5F9BE1AB861}" sibTransId="{52AD3974-81F3-48B9-9C48-1CAA5E9EDE96}"/>
    <dgm:cxn modelId="{94B47432-8934-4BBF-82F2-87C3F8D95594}" srcId="{76D9CAA5-B508-44F2-8B41-580F9021C4CB}" destId="{5F1EA898-E9F8-4513-842D-F307E078832D}" srcOrd="8" destOrd="0" parTransId="{2AB380AA-6EA7-415F-9177-70A0D4C9BB31}" sibTransId="{203F33CA-62F4-4DC1-9635-CB8944FCAAC3}"/>
    <dgm:cxn modelId="{6AB24838-E831-4FD0-8D1F-720874982980}" srcId="{E70EEA0E-BBDB-4CB5-952A-A76FFD4A97F1}" destId="{05FC2B30-A376-4FAA-A7B2-D1B7DAB1C17C}" srcOrd="0" destOrd="0" parTransId="{BA11398E-634F-4E60-81C9-BA39E223D2B5}" sibTransId="{792FB40F-F6BE-4470-83D2-5778EEB14E82}"/>
    <dgm:cxn modelId="{000B5B44-5C25-4119-869A-0BFC4C2A0338}" type="presOf" srcId="{A8817C63-B9A2-4246-A1C2-2CC8A1C476A3}" destId="{CEC980AC-D811-4ED1-A6E6-F06C10007AB7}" srcOrd="0" destOrd="0" presId="urn:microsoft.com/office/officeart/2005/8/layout/chevron2"/>
    <dgm:cxn modelId="{86568450-602D-4EEA-9B55-BA0E3A806D61}" type="presOf" srcId="{05FC2B30-A376-4FAA-A7B2-D1B7DAB1C17C}" destId="{B7155654-36CD-45C9-99A7-00C09C6C62C8}" srcOrd="0" destOrd="0" presId="urn:microsoft.com/office/officeart/2005/8/layout/chevron2"/>
    <dgm:cxn modelId="{1759BE50-599E-41AE-8010-0690F7543B78}" srcId="{7D187E39-77BC-400B-B522-6D12ABBBA9B9}" destId="{A8817C63-B9A2-4246-A1C2-2CC8A1C476A3}" srcOrd="0" destOrd="0" parTransId="{FF1515F5-2ABD-4A6F-BDD8-98B139B2B4EB}" sibTransId="{F424CF84-508F-439D-B411-FC3D8E287AE4}"/>
    <dgm:cxn modelId="{E4EA9554-4CDA-4AC7-B0A3-E15A655E9660}" srcId="{5F1EA898-E9F8-4513-842D-F307E078832D}" destId="{EBC80935-C724-48AF-A7B7-60B3FEE1F5FC}" srcOrd="1" destOrd="0" parTransId="{DF342249-D519-475D-834F-EB1F14A87CA9}" sibTransId="{52A06CCB-24D7-4F84-ADC0-A58D829CCC51}"/>
    <dgm:cxn modelId="{03F9CA64-8C62-4289-A22F-0FBC6FE21615}" type="presOf" srcId="{D5A5F5AA-3450-48BD-84E0-6A8CF6CB18AB}" destId="{5D599A20-EAB7-4FF8-BFF8-11D912BDDE33}" srcOrd="0" destOrd="0" presId="urn:microsoft.com/office/officeart/2005/8/layout/chevron2"/>
    <dgm:cxn modelId="{B7D6CD65-9135-4038-8970-1DF1261B3423}" type="presOf" srcId="{1F0B1E44-C8A2-498B-803B-87CB73194653}" destId="{8A7E58F2-8628-487E-AB3C-324606A781AA}" srcOrd="0" destOrd="1" presId="urn:microsoft.com/office/officeart/2005/8/layout/chevron2"/>
    <dgm:cxn modelId="{D354456A-FE0F-441B-A162-3263F7C40945}" type="presOf" srcId="{FA9F6BBA-BAD9-4305-8E17-93C944D2A7A7}" destId="{BFEBED9C-6CF2-48B9-AE69-C79476D42AF7}" srcOrd="0" destOrd="0" presId="urn:microsoft.com/office/officeart/2005/8/layout/chevron2"/>
    <dgm:cxn modelId="{C9C01C79-4984-4E0D-9B09-638ED78C552F}" type="presOf" srcId="{5886F9AE-EE97-4844-97F4-EA987CD2E48D}" destId="{945F3BE6-E0C4-45F3-9F54-F0BF7D9CDFFF}" srcOrd="0" destOrd="0" presId="urn:microsoft.com/office/officeart/2005/8/layout/chevron2"/>
    <dgm:cxn modelId="{89216B7A-00A3-4FA2-8792-70EA1319AB2E}" srcId="{FA9F6BBA-BAD9-4305-8E17-93C944D2A7A7}" destId="{4CEB8373-A92C-4788-A82A-935231BFD84A}" srcOrd="1" destOrd="0" parTransId="{91C8956B-6530-43AC-89A5-435BD287EA93}" sibTransId="{7CAB0664-5CC3-479E-99F0-E47939F759AB}"/>
    <dgm:cxn modelId="{3B24397F-F92B-4CD5-BF68-D8B6F4BD0D4B}" srcId="{FA9F6BBA-BAD9-4305-8E17-93C944D2A7A7}" destId="{5886F9AE-EE97-4844-97F4-EA987CD2E48D}" srcOrd="0" destOrd="0" parTransId="{03C1F1B6-1012-474F-BE18-0F715347A2B5}" sibTransId="{0EAE9F78-FE58-4DF0-A0D9-F58DD738B33A}"/>
    <dgm:cxn modelId="{6436397F-CA6F-431B-A6D3-D5523F6D50A9}" type="presOf" srcId="{2706AC2A-F6B3-4874-8FE8-06B6A6C375AF}" destId="{B9A405AF-8543-4C04-8822-60B9233D4034}" srcOrd="0" destOrd="0" presId="urn:microsoft.com/office/officeart/2005/8/layout/chevron2"/>
    <dgm:cxn modelId="{7B535B7F-4EDB-493E-AB23-99682D2A57DF}" srcId="{76D9CAA5-B508-44F2-8B41-580F9021C4CB}" destId="{7D187E39-77BC-400B-B522-6D12ABBBA9B9}" srcOrd="1" destOrd="0" parTransId="{E04DE405-7179-40AC-A4BD-C3276BC091D8}" sibTransId="{AB82368E-F627-43AE-9137-51FD54DC18A7}"/>
    <dgm:cxn modelId="{5B6E2287-71D0-4069-AAC6-A5C198D7446D}" srcId="{76D9CAA5-B508-44F2-8B41-580F9021C4CB}" destId="{10C20133-72C7-46D5-A110-FC4B8AAACC70}" srcOrd="3" destOrd="0" parTransId="{D25FE00E-0254-44C7-9331-7620D42CEB54}" sibTransId="{588656EB-A0EC-495E-AE59-EE83E90C3147}"/>
    <dgm:cxn modelId="{81FA8989-C868-4EEF-9D08-E41508EAADC9}" type="presOf" srcId="{10FA02FA-1270-4175-A611-86B5A0E49912}" destId="{E20BCDFB-9FE3-4D78-AEBD-1B54A1024888}" srcOrd="0" destOrd="1" presId="urn:microsoft.com/office/officeart/2005/8/layout/chevron2"/>
    <dgm:cxn modelId="{7B781B8D-76DF-4E28-8902-E34A0899601A}" srcId="{76D9CAA5-B508-44F2-8B41-580F9021C4CB}" destId="{E70EEA0E-BBDB-4CB5-952A-A76FFD4A97F1}" srcOrd="7" destOrd="0" parTransId="{EE5A6085-0A25-4EEA-8510-0A48B7C312FE}" sibTransId="{A6C94D69-6095-4B57-9451-09932BA42709}"/>
    <dgm:cxn modelId="{43F1E592-9525-4C8A-89F7-E05BC27FD1EE}" srcId="{76D9CAA5-B508-44F2-8B41-580F9021C4CB}" destId="{FA9F6BBA-BAD9-4305-8E17-93C944D2A7A7}" srcOrd="6" destOrd="0" parTransId="{54F518B3-5FF2-4014-B945-B2122EF91DBD}" sibTransId="{7229BCF0-8D24-4D62-B53A-692116312F5B}"/>
    <dgm:cxn modelId="{BFC84796-9843-45C7-A51D-85ED233CF803}" type="presOf" srcId="{04E0AADE-B6CF-46C8-83ED-B33B87E68DA6}" destId="{D735654D-99BE-444B-A249-5CE7975E9480}" srcOrd="0" destOrd="1" presId="urn:microsoft.com/office/officeart/2005/8/layout/chevron2"/>
    <dgm:cxn modelId="{0650ED9C-7948-4155-8F84-BA43E8C0281A}" srcId="{2706AC2A-F6B3-4874-8FE8-06B6A6C375AF}" destId="{1F0B1E44-C8A2-498B-803B-87CB73194653}" srcOrd="1" destOrd="0" parTransId="{982ED066-3240-4BBC-A827-C71C60DD34FA}" sibTransId="{A84AE739-39BC-49CC-A1BF-F9AA239181EF}"/>
    <dgm:cxn modelId="{E6F6E39F-B7ED-4648-90E9-8B4C607D8617}" srcId="{10C20133-72C7-46D5-A110-FC4B8AAACC70}" destId="{0AD8E7E0-164F-48C3-8B65-6CAFF3FD12AA}" srcOrd="0" destOrd="0" parTransId="{8769EE7C-8C88-4126-BDF9-78E43CF1BEBC}" sibTransId="{A28C369E-606B-4D16-B75D-8337600F2D9C}"/>
    <dgm:cxn modelId="{FB9042A4-715F-4A88-98FB-5E7754E5F2A4}" srcId="{76D9CAA5-B508-44F2-8B41-580F9021C4CB}" destId="{A9B6EFC8-69EE-430A-A51B-91AD2A7F813C}" srcOrd="2" destOrd="0" parTransId="{3D6A3A94-B508-4F63-B9F1-5BF5391116DF}" sibTransId="{3AA11DFE-CFA0-4CFE-B406-B21E57F87081}"/>
    <dgm:cxn modelId="{8159D6A8-128A-443C-BCB0-87EDE2DF4AC4}" srcId="{2706AC2A-F6B3-4874-8FE8-06B6A6C375AF}" destId="{DFF1F1B9-EC2B-4308-A8D6-DA277E93E61D}" srcOrd="0" destOrd="0" parTransId="{97CBFD05-1DF4-4D84-8FA1-F55783EC74EA}" sibTransId="{28B17002-A61A-4734-9E2D-AE9B68D320DC}"/>
    <dgm:cxn modelId="{06F0FEAD-4820-47FB-89C0-B98F297860B4}" srcId="{76D9CAA5-B508-44F2-8B41-580F9021C4CB}" destId="{2706AC2A-F6B3-4874-8FE8-06B6A6C375AF}" srcOrd="4" destOrd="0" parTransId="{53026C76-7EE8-42E3-86FD-171B1C682006}" sibTransId="{1766B029-1AFD-4948-9FB1-35E88DF38083}"/>
    <dgm:cxn modelId="{E75310B0-DFA2-427C-8AE1-92C8D13BCD6F}" type="presOf" srcId="{DFF1F1B9-EC2B-4308-A8D6-DA277E93E61D}" destId="{8A7E58F2-8628-487E-AB3C-324606A781AA}" srcOrd="0" destOrd="0" presId="urn:microsoft.com/office/officeart/2005/8/layout/chevron2"/>
    <dgm:cxn modelId="{590B42B0-66D0-47FF-84CD-BA1C70F5DB9E}" srcId="{A9B6EFC8-69EE-430A-A51B-91AD2A7F813C}" destId="{10FA02FA-1270-4175-A611-86B5A0E49912}" srcOrd="1" destOrd="0" parTransId="{D7582866-475E-4826-8A55-15AB88CA6A5D}" sibTransId="{59FFD745-65D4-4ED9-BC46-A0B80A9DDF63}"/>
    <dgm:cxn modelId="{642A8EB5-F475-4657-8F27-71747CAC6C24}" srcId="{5F1EA898-E9F8-4513-842D-F307E078832D}" destId="{50940510-01A7-4FD0-B99C-69361C2A5EC4}" srcOrd="0" destOrd="0" parTransId="{BE3A7F9B-11BE-4330-BE4C-BE1726F13175}" sibTransId="{F82E6868-0104-443B-9F7B-18DDB0BB64AD}"/>
    <dgm:cxn modelId="{E44593BE-CEE8-4FCF-9D83-5B03D755E2FE}" type="presOf" srcId="{73F5BA93-2461-46B3-9A5B-9D63FC863A2A}" destId="{940C2757-71C5-43ED-91E5-6B8B5136F6F4}" srcOrd="0" destOrd="1" presId="urn:microsoft.com/office/officeart/2005/8/layout/chevron2"/>
    <dgm:cxn modelId="{1A3D4AC5-C4A5-4D50-8F3C-415FDE94BAB5}" type="presOf" srcId="{50940510-01A7-4FD0-B99C-69361C2A5EC4}" destId="{9DB3B016-85CA-457C-AEF9-9496B4575D59}" srcOrd="0" destOrd="0" presId="urn:microsoft.com/office/officeart/2005/8/layout/chevron2"/>
    <dgm:cxn modelId="{E129BCC7-3FE3-4F74-A1C5-2DC5C2B8D769}" srcId="{10C20133-72C7-46D5-A110-FC4B8AAACC70}" destId="{73F5BA93-2461-46B3-9A5B-9D63FC863A2A}" srcOrd="1" destOrd="0" parTransId="{7A9ED31B-8737-4AEF-93FE-B54099CC05CB}" sibTransId="{9E58156E-ADFF-4AFB-8195-A76EE97F48EF}"/>
    <dgm:cxn modelId="{76EAE2C8-CE43-4EBF-A4EE-F3109175EFF3}" type="presOf" srcId="{A9B6EFC8-69EE-430A-A51B-91AD2A7F813C}" destId="{107D7799-2FF3-4F56-B92B-1FF879F4BFC6}" srcOrd="0" destOrd="0" presId="urn:microsoft.com/office/officeart/2005/8/layout/chevron2"/>
    <dgm:cxn modelId="{9B2BEDC9-57B0-442E-BC55-C38268250756}" type="presOf" srcId="{5F1EA898-E9F8-4513-842D-F307E078832D}" destId="{C9D446DF-D60E-49CE-A680-3871B6765162}" srcOrd="0" destOrd="0" presId="urn:microsoft.com/office/officeart/2005/8/layout/chevron2"/>
    <dgm:cxn modelId="{2F87BBCD-8636-4372-B09D-C1D97FB6F8B8}" srcId="{E70EEA0E-BBDB-4CB5-952A-A76FFD4A97F1}" destId="{233A268D-44B4-4502-B0DC-3134E7CFFE67}" srcOrd="1" destOrd="0" parTransId="{282E9539-E932-4F27-A507-0FA3DE74A41D}" sibTransId="{A5F1D412-2FC9-4F95-975D-AEBBC52D4BA9}"/>
    <dgm:cxn modelId="{D77798D0-B67A-4D05-B1EF-51BDBDF04C88}" type="presOf" srcId="{8ADEC6E7-159B-4C4F-BAED-5D797EEB2735}" destId="{6B542FE0-E884-4BAC-A439-BC8863D43E5C}" srcOrd="0" destOrd="0" presId="urn:microsoft.com/office/officeart/2005/8/layout/chevron2"/>
    <dgm:cxn modelId="{E0C243D5-40ED-4635-A922-29079590665E}" type="presOf" srcId="{5B7A99CA-2E68-41ED-8004-15BF76CF92B4}" destId="{E20BCDFB-9FE3-4D78-AEBD-1B54A1024888}" srcOrd="0" destOrd="0" presId="urn:microsoft.com/office/officeart/2005/8/layout/chevron2"/>
    <dgm:cxn modelId="{19299CE7-C0D5-4C2C-8ACC-29AE55E6BB45}" type="presOf" srcId="{4CEB8373-A92C-4788-A82A-935231BFD84A}" destId="{945F3BE6-E0C4-45F3-9F54-F0BF7D9CDFFF}" srcOrd="0" destOrd="1" presId="urn:microsoft.com/office/officeart/2005/8/layout/chevron2"/>
    <dgm:cxn modelId="{A34062E9-CE6E-4BD4-824D-AB7301414894}" srcId="{7D187E39-77BC-400B-B522-6D12ABBBA9B9}" destId="{502C3D35-247D-4B97-8185-ED2AD6018165}" srcOrd="1" destOrd="0" parTransId="{2E60E8BC-BF48-44EC-890B-0ED687A23318}" sibTransId="{11443A3E-5C26-47A5-8AF7-7356CBD8C6EE}"/>
    <dgm:cxn modelId="{805B8BE9-CF53-4914-9B70-887C7EE2BFCE}" srcId="{D5A5F5AA-3450-48BD-84E0-6A8CF6CB18AB}" destId="{8ADEC6E7-159B-4C4F-BAED-5D797EEB2735}" srcOrd="0" destOrd="0" parTransId="{C4DB26B6-7B30-4E39-BE1D-CAF2AEA0E248}" sibTransId="{FAA0F835-800B-4C40-AD2A-5A1F15E968E9}"/>
    <dgm:cxn modelId="{C544D7ED-A5BA-4D4C-AD43-DC134CCDF1DD}" srcId="{76D9CAA5-B508-44F2-8B41-580F9021C4CB}" destId="{D5A5F5AA-3450-48BD-84E0-6A8CF6CB18AB}" srcOrd="0" destOrd="0" parTransId="{BA822156-6D7C-4412-AFB2-C84133447C94}" sibTransId="{E05CEF0C-058D-45A9-90B7-A49C99E3D069}"/>
    <dgm:cxn modelId="{310ED4F4-EE5F-482D-B09F-3986DC9C10E4}" srcId="{76D9CAA5-B508-44F2-8B41-580F9021C4CB}" destId="{12A3CD09-818C-4BB3-816C-8E8894BF69EE}" srcOrd="5" destOrd="0" parTransId="{FD01CBBB-E2C0-40B1-AEED-380161ACEAAC}" sibTransId="{9BE57BAD-6324-4FE0-B01C-CE3B84965BEB}"/>
    <dgm:cxn modelId="{3742C8F7-F09A-46B0-8FC2-80A8392A8C3C}" type="presOf" srcId="{10C20133-72C7-46D5-A110-FC4B8AAACC70}" destId="{234B9F64-B2DD-4724-944D-19D03B59FE88}" srcOrd="0" destOrd="0" presId="urn:microsoft.com/office/officeart/2005/8/layout/chevron2"/>
    <dgm:cxn modelId="{E2426CFA-52C9-4E3F-BF46-583EE134B2FF}" type="presOf" srcId="{12A3CD09-818C-4BB3-816C-8E8894BF69EE}" destId="{289B7651-7F58-4C4C-B563-7B25FA90DEDF}" srcOrd="0" destOrd="0" presId="urn:microsoft.com/office/officeart/2005/8/layout/chevron2"/>
    <dgm:cxn modelId="{255201FE-D75A-4A61-9910-C618889BDBCF}" type="presOf" srcId="{E70EEA0E-BBDB-4CB5-952A-A76FFD4A97F1}" destId="{642E3D70-69B2-4996-BC05-3A03A496579F}" srcOrd="0" destOrd="0" presId="urn:microsoft.com/office/officeart/2005/8/layout/chevron2"/>
    <dgm:cxn modelId="{EC612929-80D7-4E9D-BB52-E1E9FCAE9172}" type="presParOf" srcId="{2BDED35A-30F0-44D2-870E-1555CBB7722C}" destId="{B7D2958D-4682-47D9-AAEB-40D65B044755}" srcOrd="0" destOrd="0" presId="urn:microsoft.com/office/officeart/2005/8/layout/chevron2"/>
    <dgm:cxn modelId="{38584E95-8561-4A8A-822B-EA01085A2D65}" type="presParOf" srcId="{B7D2958D-4682-47D9-AAEB-40D65B044755}" destId="{5D599A20-EAB7-4FF8-BFF8-11D912BDDE33}" srcOrd="0" destOrd="0" presId="urn:microsoft.com/office/officeart/2005/8/layout/chevron2"/>
    <dgm:cxn modelId="{0F0B006D-C8A6-40B2-898F-9E645808800C}" type="presParOf" srcId="{B7D2958D-4682-47D9-AAEB-40D65B044755}" destId="{6B542FE0-E884-4BAC-A439-BC8863D43E5C}" srcOrd="1" destOrd="0" presId="urn:microsoft.com/office/officeart/2005/8/layout/chevron2"/>
    <dgm:cxn modelId="{208DFE51-BEF3-465F-96F4-64FD35E7B1AA}" type="presParOf" srcId="{2BDED35A-30F0-44D2-870E-1555CBB7722C}" destId="{31178CE6-3914-43CC-8882-2B712AE77681}" srcOrd="1" destOrd="0" presId="urn:microsoft.com/office/officeart/2005/8/layout/chevron2"/>
    <dgm:cxn modelId="{6494ECD3-4D49-4D98-A393-FED4AF56C206}" type="presParOf" srcId="{2BDED35A-30F0-44D2-870E-1555CBB7722C}" destId="{3959620B-786A-47C9-85A2-C5B4809066FB}" srcOrd="2" destOrd="0" presId="urn:microsoft.com/office/officeart/2005/8/layout/chevron2"/>
    <dgm:cxn modelId="{157D7A2A-9D84-4F89-8120-C64FB1150367}" type="presParOf" srcId="{3959620B-786A-47C9-85A2-C5B4809066FB}" destId="{ABC76C44-A10E-4BD4-8BE0-065985F9235E}" srcOrd="0" destOrd="0" presId="urn:microsoft.com/office/officeart/2005/8/layout/chevron2"/>
    <dgm:cxn modelId="{C3EC0595-21AA-4638-9830-ADB940AFEDC4}" type="presParOf" srcId="{3959620B-786A-47C9-85A2-C5B4809066FB}" destId="{CEC980AC-D811-4ED1-A6E6-F06C10007AB7}" srcOrd="1" destOrd="0" presId="urn:microsoft.com/office/officeart/2005/8/layout/chevron2"/>
    <dgm:cxn modelId="{C022F0C1-5318-4256-9430-0033320498B5}" type="presParOf" srcId="{2BDED35A-30F0-44D2-870E-1555CBB7722C}" destId="{008C6674-21E9-468F-8453-92095ED976C7}" srcOrd="3" destOrd="0" presId="urn:microsoft.com/office/officeart/2005/8/layout/chevron2"/>
    <dgm:cxn modelId="{51B891F2-88C0-4973-A1E6-19120E744F17}" type="presParOf" srcId="{2BDED35A-30F0-44D2-870E-1555CBB7722C}" destId="{49A0F988-E107-4F33-ABDB-15F5D262DBB0}" srcOrd="4" destOrd="0" presId="urn:microsoft.com/office/officeart/2005/8/layout/chevron2"/>
    <dgm:cxn modelId="{987027D7-3099-4E67-A1F8-B98786B5742A}" type="presParOf" srcId="{49A0F988-E107-4F33-ABDB-15F5D262DBB0}" destId="{107D7799-2FF3-4F56-B92B-1FF879F4BFC6}" srcOrd="0" destOrd="0" presId="urn:microsoft.com/office/officeart/2005/8/layout/chevron2"/>
    <dgm:cxn modelId="{7159AA5E-971A-482F-9D3A-60202027023E}" type="presParOf" srcId="{49A0F988-E107-4F33-ABDB-15F5D262DBB0}" destId="{E20BCDFB-9FE3-4D78-AEBD-1B54A1024888}" srcOrd="1" destOrd="0" presId="urn:microsoft.com/office/officeart/2005/8/layout/chevron2"/>
    <dgm:cxn modelId="{040B64AA-72A8-4A69-842E-40AC15C19CDE}" type="presParOf" srcId="{2BDED35A-30F0-44D2-870E-1555CBB7722C}" destId="{2D81431A-8200-4A6E-BB95-066598D1E974}" srcOrd="5" destOrd="0" presId="urn:microsoft.com/office/officeart/2005/8/layout/chevron2"/>
    <dgm:cxn modelId="{84A90709-CA01-45D1-BDEF-A1E6C22A28FA}" type="presParOf" srcId="{2BDED35A-30F0-44D2-870E-1555CBB7722C}" destId="{90160949-F330-4BA5-AACB-7E7C488F0520}" srcOrd="6" destOrd="0" presId="urn:microsoft.com/office/officeart/2005/8/layout/chevron2"/>
    <dgm:cxn modelId="{51ACF650-401B-4F5B-A0A5-BE14EBBB66D9}" type="presParOf" srcId="{90160949-F330-4BA5-AACB-7E7C488F0520}" destId="{234B9F64-B2DD-4724-944D-19D03B59FE88}" srcOrd="0" destOrd="0" presId="urn:microsoft.com/office/officeart/2005/8/layout/chevron2"/>
    <dgm:cxn modelId="{29A4BAA1-AFD3-4674-BDE9-3245F002D520}" type="presParOf" srcId="{90160949-F330-4BA5-AACB-7E7C488F0520}" destId="{940C2757-71C5-43ED-91E5-6B8B5136F6F4}" srcOrd="1" destOrd="0" presId="urn:microsoft.com/office/officeart/2005/8/layout/chevron2"/>
    <dgm:cxn modelId="{58809850-D378-4C57-ADB6-10F57D1891C8}" type="presParOf" srcId="{2BDED35A-30F0-44D2-870E-1555CBB7722C}" destId="{FEA97E3F-5753-4916-9F13-197A62A5BC1F}" srcOrd="7" destOrd="0" presId="urn:microsoft.com/office/officeart/2005/8/layout/chevron2"/>
    <dgm:cxn modelId="{46E1231E-BAFA-494F-A6D3-CAB08F2442BA}" type="presParOf" srcId="{2BDED35A-30F0-44D2-870E-1555CBB7722C}" destId="{01AAAEBC-B690-4DC9-93CB-E2BF4237DC94}" srcOrd="8" destOrd="0" presId="urn:microsoft.com/office/officeart/2005/8/layout/chevron2"/>
    <dgm:cxn modelId="{BAF49F68-8763-4FC5-AFFC-8C48CCCBDB5E}" type="presParOf" srcId="{01AAAEBC-B690-4DC9-93CB-E2BF4237DC94}" destId="{B9A405AF-8543-4C04-8822-60B9233D4034}" srcOrd="0" destOrd="0" presId="urn:microsoft.com/office/officeart/2005/8/layout/chevron2"/>
    <dgm:cxn modelId="{C47939A9-72A0-4B86-AFCA-7DA7AB5FF054}" type="presParOf" srcId="{01AAAEBC-B690-4DC9-93CB-E2BF4237DC94}" destId="{8A7E58F2-8628-487E-AB3C-324606A781AA}" srcOrd="1" destOrd="0" presId="urn:microsoft.com/office/officeart/2005/8/layout/chevron2"/>
    <dgm:cxn modelId="{FBA6620F-0E04-442E-BA38-8CB38996A1B5}" type="presParOf" srcId="{2BDED35A-30F0-44D2-870E-1555CBB7722C}" destId="{C686E883-3E96-4364-956D-9896EC6CAA07}" srcOrd="9" destOrd="0" presId="urn:microsoft.com/office/officeart/2005/8/layout/chevron2"/>
    <dgm:cxn modelId="{12F0DEB1-7202-4F5B-8428-4A4D453684C2}" type="presParOf" srcId="{2BDED35A-30F0-44D2-870E-1555CBB7722C}" destId="{167E6934-1DF9-43C6-8D63-24D4B463D818}" srcOrd="10" destOrd="0" presId="urn:microsoft.com/office/officeart/2005/8/layout/chevron2"/>
    <dgm:cxn modelId="{2E85B0B4-BD98-4626-935D-F8740860389C}" type="presParOf" srcId="{167E6934-1DF9-43C6-8D63-24D4B463D818}" destId="{289B7651-7F58-4C4C-B563-7B25FA90DEDF}" srcOrd="0" destOrd="0" presId="urn:microsoft.com/office/officeart/2005/8/layout/chevron2"/>
    <dgm:cxn modelId="{4D1DDF10-B6CB-4117-BE0B-233F545AF7CA}" type="presParOf" srcId="{167E6934-1DF9-43C6-8D63-24D4B463D818}" destId="{D735654D-99BE-444B-A249-5CE7975E9480}" srcOrd="1" destOrd="0" presId="urn:microsoft.com/office/officeart/2005/8/layout/chevron2"/>
    <dgm:cxn modelId="{033024E5-0AB3-4C82-A3BF-4DD29C3A85C4}" type="presParOf" srcId="{2BDED35A-30F0-44D2-870E-1555CBB7722C}" destId="{FFD8CD12-03AD-454B-BCDE-4182A1DE65FE}" srcOrd="11" destOrd="0" presId="urn:microsoft.com/office/officeart/2005/8/layout/chevron2"/>
    <dgm:cxn modelId="{33FBE607-9CEB-4898-94D2-3CE39955F462}" type="presParOf" srcId="{2BDED35A-30F0-44D2-870E-1555CBB7722C}" destId="{3E068BA3-F218-416F-B381-0A0137063EF2}" srcOrd="12" destOrd="0" presId="urn:microsoft.com/office/officeart/2005/8/layout/chevron2"/>
    <dgm:cxn modelId="{6886E714-A94E-4E99-9889-47EF5F779FAB}" type="presParOf" srcId="{3E068BA3-F218-416F-B381-0A0137063EF2}" destId="{BFEBED9C-6CF2-48B9-AE69-C79476D42AF7}" srcOrd="0" destOrd="0" presId="urn:microsoft.com/office/officeart/2005/8/layout/chevron2"/>
    <dgm:cxn modelId="{92D835AB-85B2-4101-A881-B17D8F3D06E0}" type="presParOf" srcId="{3E068BA3-F218-416F-B381-0A0137063EF2}" destId="{945F3BE6-E0C4-45F3-9F54-F0BF7D9CDFFF}" srcOrd="1" destOrd="0" presId="urn:microsoft.com/office/officeart/2005/8/layout/chevron2"/>
    <dgm:cxn modelId="{ED86C7E6-8490-4A7B-B42B-6E378EC1C9E2}" type="presParOf" srcId="{2BDED35A-30F0-44D2-870E-1555CBB7722C}" destId="{41410139-EFB0-4F77-BC6F-4F908DC2C6E6}" srcOrd="13" destOrd="0" presId="urn:microsoft.com/office/officeart/2005/8/layout/chevron2"/>
    <dgm:cxn modelId="{75BEF623-D0B3-4DCC-9904-DC29455166D2}" type="presParOf" srcId="{2BDED35A-30F0-44D2-870E-1555CBB7722C}" destId="{6C64BACB-9A3D-4F7A-9F63-A3761910EE77}" srcOrd="14" destOrd="0" presId="urn:microsoft.com/office/officeart/2005/8/layout/chevron2"/>
    <dgm:cxn modelId="{0D21CCA0-816D-4515-BAF1-8D7D12FC9E32}" type="presParOf" srcId="{6C64BACB-9A3D-4F7A-9F63-A3761910EE77}" destId="{642E3D70-69B2-4996-BC05-3A03A496579F}" srcOrd="0" destOrd="0" presId="urn:microsoft.com/office/officeart/2005/8/layout/chevron2"/>
    <dgm:cxn modelId="{C8AF578F-6B67-4FED-9A38-61F496783102}" type="presParOf" srcId="{6C64BACB-9A3D-4F7A-9F63-A3761910EE77}" destId="{B7155654-36CD-45C9-99A7-00C09C6C62C8}" srcOrd="1" destOrd="0" presId="urn:microsoft.com/office/officeart/2005/8/layout/chevron2"/>
    <dgm:cxn modelId="{2F72EDC5-C6F2-45FF-8E73-BE34FF9D3630}" type="presParOf" srcId="{2BDED35A-30F0-44D2-870E-1555CBB7722C}" destId="{A5FF5191-807E-4C3E-A4F0-B8BFD017249F}" srcOrd="15" destOrd="0" presId="urn:microsoft.com/office/officeart/2005/8/layout/chevron2"/>
    <dgm:cxn modelId="{B5354236-8563-48E4-9D63-124DE3C34342}" type="presParOf" srcId="{2BDED35A-30F0-44D2-870E-1555CBB7722C}" destId="{7DFF4C7F-2769-4CEC-888B-1C95CDC1CEDE}" srcOrd="16" destOrd="0" presId="urn:microsoft.com/office/officeart/2005/8/layout/chevron2"/>
    <dgm:cxn modelId="{43D00F13-2F51-42F4-94EA-491BBFDA3687}" type="presParOf" srcId="{7DFF4C7F-2769-4CEC-888B-1C95CDC1CEDE}" destId="{C9D446DF-D60E-49CE-A680-3871B6765162}" srcOrd="0" destOrd="0" presId="urn:microsoft.com/office/officeart/2005/8/layout/chevron2"/>
    <dgm:cxn modelId="{F7FECA8F-684F-4D97-B672-0BFA4301F2D5}" type="presParOf" srcId="{7DFF4C7F-2769-4CEC-888B-1C95CDC1CEDE}" destId="{9DB3B016-85CA-457C-AEF9-9496B4575D59}" srcOrd="1" destOrd="0" presId="urn:microsoft.com/office/officeart/2005/8/layout/chevron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purl.oclc.org/ooxml/drawingml/diagram" xmlns:dsp="http://schemas.microsoft.com/office/drawing/2008/diagram" xmlns:a="http://purl.oclc.org/ooxml/drawingml/main">
  <dsp:spTree>
    <dsp:nvGrpSpPr>
      <dsp:cNvPr id="0" name=""/>
      <dsp:cNvGrpSpPr/>
    </dsp:nvGrpSpPr>
    <dsp:grpSpPr/>
    <dsp:sp modelId="{5D599A20-EAB7-4FF8-BFF8-11D912BDDE33}">
      <dsp:nvSpPr>
        <dsp:cNvPr id="0" name=""/>
        <dsp:cNvSpPr/>
      </dsp:nvSpPr>
      <dsp:spPr>
        <a:xfrm rot="5400000">
          <a:off x="-79130" y="229747"/>
          <a:ext cx="527537" cy="369276"/>
        </a:xfrm>
        <a:prstGeom prst="chevron">
          <a:avLst/>
        </a:prstGeom>
        <a:solidFill>
          <a:schemeClr val="accent1">
            <a:lumMod val="20%"/>
            <a:lumOff val="80%"/>
          </a:schemeClr>
        </a:solidFill>
        <a:ln w="12700" cap="flat" cmpd="sng" algn="ctr">
          <a:solidFill>
            <a:schemeClr val="accent1">
              <a:lumMod val="20%"/>
              <a:lumOff val="80%"/>
            </a:schemeClr>
          </a:solidFill>
          <a:prstDash val="solid"/>
          <a:miter lim="800%"/>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
            </a:lnSpc>
            <a:spcBef>
              <a:spcPct val="0%"/>
            </a:spcBef>
            <a:spcAft>
              <a:spcPct val="35%"/>
            </a:spcAft>
            <a:buNone/>
          </a:pPr>
          <a:r>
            <a:rPr lang="en-US" sz="1400" b="1" kern="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D0</a:t>
          </a:r>
        </a:p>
      </dsp:txBody>
      <dsp:txXfrm rot="-5400000">
        <a:off x="1" y="335254"/>
        <a:ext cx="369276" cy="158261"/>
      </dsp:txXfrm>
    </dsp:sp>
    <dsp:sp modelId="{6B542FE0-E884-4BAC-A439-BC8863D43E5C}">
      <dsp:nvSpPr>
        <dsp:cNvPr id="0" name=""/>
        <dsp:cNvSpPr/>
      </dsp:nvSpPr>
      <dsp:spPr>
        <a:xfrm rot="5400000">
          <a:off x="4119562" y="-3599669"/>
          <a:ext cx="342899" cy="7843472"/>
        </a:xfrm>
        <a:prstGeom prst="round2SameRect">
          <a:avLst/>
        </a:prstGeom>
        <a:solidFill>
          <a:schemeClr val="lt1">
            <a:alpha val="90%"/>
            <a:hueOff val="0"/>
            <a:satOff val="0%"/>
            <a:lumOff val="0%"/>
            <a:alphaOff val="0%"/>
          </a:schemeClr>
        </a:solidFill>
        <a:ln w="12700" cap="flat" cmpd="sng" algn="ctr">
          <a:solidFill>
            <a:schemeClr val="accent1">
              <a:lumMod val="20%"/>
              <a:lumOff val="80%"/>
            </a:schemeClr>
          </a:solidFill>
          <a:prstDash val="solid"/>
          <a:miter lim="800%"/>
        </a:ln>
        <a:effectLst/>
      </dsp:spPr>
      <dsp:style>
        <a:lnRef idx="2">
          <a:scrgbClr r="0%" g="0%" b="0%"/>
        </a:lnRef>
        <a:fillRef idx="1">
          <a:scrgbClr r="0%" g="0%" b="0%"/>
        </a:fillRef>
        <a:effectRef idx="0">
          <a:scrgbClr r="0%" g="0%" b="0%"/>
        </a:effectRef>
        <a:fontRef idx="minor"/>
      </dsp:style>
      <dsp:txBody>
        <a:bodyPr spcFirstLastPara="0" vert="horz" wrap="square" lIns="99568" tIns="8890" rIns="8890" bIns="8890" numCol="1" spcCol="1270" anchor="ctr" anchorCtr="0">
          <a:noAutofit/>
        </a:bodyPr>
        <a:lstStyle/>
        <a:p>
          <a:pPr marL="114300" lvl="1" indent="-114300" algn="l" defTabSz="622300">
            <a:lnSpc>
              <a:spcPct val="90%"/>
            </a:lnSpc>
            <a:spcBef>
              <a:spcPct val="0%"/>
            </a:spcBef>
            <a:spcAft>
              <a:spcPct val="15%"/>
            </a:spcAft>
            <a:buChar char="•"/>
          </a:pPr>
          <a:r>
            <a:rPr lang="en-US" sz="1400" b="1" kern="1200">
              <a:latin typeface="Tahoma" panose="020B0604030504040204" pitchFamily="34" charset="0"/>
              <a:ea typeface="Tahoma" panose="020B0604030504040204" pitchFamily="34" charset="0"/>
              <a:cs typeface="Tahoma" panose="020B0604030504040204" pitchFamily="34" charset="0"/>
            </a:rPr>
            <a:t>Plan</a:t>
          </a:r>
        </a:p>
      </dsp:txBody>
      <dsp:txXfrm rot="-5400000">
        <a:off x="369276" y="167356"/>
        <a:ext cx="7826733" cy="309421"/>
      </dsp:txXfrm>
    </dsp:sp>
    <dsp:sp modelId="{ABC76C44-A10E-4BD4-8BE0-065985F9235E}">
      <dsp:nvSpPr>
        <dsp:cNvPr id="0" name=""/>
        <dsp:cNvSpPr/>
      </dsp:nvSpPr>
      <dsp:spPr>
        <a:xfrm rot="5400000">
          <a:off x="-126909" y="773794"/>
          <a:ext cx="623095" cy="369276"/>
        </a:xfrm>
        <a:prstGeom prst="chevron">
          <a:avLst/>
        </a:prstGeom>
        <a:solidFill>
          <a:srgbClr val="FFFF00"/>
        </a:solidFill>
        <a:ln w="12700" cap="flat" cmpd="sng" algn="ctr">
          <a:solidFill>
            <a:srgbClr val="FFFF00"/>
          </a:solidFill>
          <a:prstDash val="solid"/>
          <a:miter lim="800%"/>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
            </a:lnSpc>
            <a:spcBef>
              <a:spcPct val="0%"/>
            </a:spcBef>
            <a:spcAft>
              <a:spcPct val="35%"/>
            </a:spcAft>
            <a:buNone/>
          </a:pPr>
          <a:r>
            <a:rPr lang="en-US" sz="1400" b="1" kern="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D1</a:t>
          </a:r>
        </a:p>
      </dsp:txBody>
      <dsp:txXfrm rot="-5400000">
        <a:off x="1" y="831522"/>
        <a:ext cx="369276" cy="253819"/>
      </dsp:txXfrm>
    </dsp:sp>
    <dsp:sp modelId="{CEC980AC-D811-4ED1-A6E6-F06C10007AB7}">
      <dsp:nvSpPr>
        <dsp:cNvPr id="0" name=""/>
        <dsp:cNvSpPr/>
      </dsp:nvSpPr>
      <dsp:spPr>
        <a:xfrm rot="5400000">
          <a:off x="4250912" y="-3240261"/>
          <a:ext cx="449475" cy="8212748"/>
        </a:xfrm>
        <a:prstGeom prst="round2SameRect">
          <a:avLst/>
        </a:prstGeom>
        <a:solidFill>
          <a:schemeClr val="lt1">
            <a:alpha val="90%"/>
            <a:hueOff val="0"/>
            <a:satOff val="0%"/>
            <a:lumOff val="0%"/>
            <a:alphaOff val="0%"/>
          </a:schemeClr>
        </a:solidFill>
        <a:ln w="12700" cap="flat" cmpd="sng" algn="ctr">
          <a:solidFill>
            <a:srgbClr val="FFFF00"/>
          </a:solidFill>
          <a:prstDash val="solid"/>
          <a:miter lim="800%"/>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
            </a:lnSpc>
            <a:spcBef>
              <a:spcPct val="0%"/>
            </a:spcBef>
            <a:spcAft>
              <a:spcPct val="15%"/>
            </a:spcAft>
            <a:buChar char="•"/>
          </a:pPr>
          <a:r>
            <a:rPr lang="en-US" sz="1200" b="1" kern="1200">
              <a:latin typeface="Tahoma" panose="020B0604030504040204" pitchFamily="34" charset="0"/>
              <a:ea typeface="Tahoma" panose="020B0604030504040204" pitchFamily="34" charset="0"/>
              <a:cs typeface="Tahoma" panose="020B0604030504040204" pitchFamily="34" charset="0"/>
            </a:rPr>
            <a:t>D1: CREATE A TEAM</a:t>
          </a:r>
        </a:p>
        <a:p>
          <a:pPr marL="114300" lvl="1" indent="-114300" algn="l" defTabSz="533400">
            <a:lnSpc>
              <a:spcPct val="90%"/>
            </a:lnSpc>
            <a:spcBef>
              <a:spcPct val="0%"/>
            </a:spcBef>
            <a:spcAft>
              <a:spcPct val="15%"/>
            </a:spcAft>
            <a:buChar char="•"/>
          </a:pPr>
          <a:r>
            <a:rPr lang="en-US" sz="1200" b="1" kern="1200">
              <a:latin typeface="Tahoma" panose="020B0604030504040204" pitchFamily="34" charset="0"/>
              <a:ea typeface="Tahoma" panose="020B0604030504040204" pitchFamily="34" charset="0"/>
              <a:cs typeface="Tahoma" panose="020B0604030504040204" pitchFamily="34" charset="0"/>
            </a:rPr>
            <a:t>Select and establish a  team of people with product/process knowledge.</a:t>
          </a:r>
        </a:p>
      </dsp:txBody>
      <dsp:txXfrm rot="-5400000">
        <a:off x="369276" y="663317"/>
        <a:ext cx="8190806" cy="405591"/>
      </dsp:txXfrm>
    </dsp:sp>
    <dsp:sp modelId="{107D7799-2FF3-4F56-B92B-1FF879F4BFC6}">
      <dsp:nvSpPr>
        <dsp:cNvPr id="0" name=""/>
        <dsp:cNvSpPr/>
      </dsp:nvSpPr>
      <dsp:spPr>
        <a:xfrm rot="5400000">
          <a:off x="-228239" y="1464407"/>
          <a:ext cx="825754" cy="369276"/>
        </a:xfrm>
        <a:prstGeom prst="chevron">
          <a:avLst/>
        </a:prstGeom>
        <a:solidFill>
          <a:schemeClr val="accent2"/>
        </a:solidFill>
        <a:ln w="12700" cap="flat" cmpd="sng" algn="ctr">
          <a:solidFill>
            <a:schemeClr val="accent2"/>
          </a:solidFill>
          <a:prstDash val="solid"/>
          <a:miter lim="800%"/>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
            </a:lnSpc>
            <a:spcBef>
              <a:spcPct val="0%"/>
            </a:spcBef>
            <a:spcAft>
              <a:spcPct val="35%"/>
            </a:spcAft>
            <a:buNone/>
          </a:pPr>
          <a:r>
            <a:rPr lang="en-US" sz="1400" b="1" kern="1200">
              <a:latin typeface="Tahoma" panose="020B0604030504040204" pitchFamily="34" charset="0"/>
              <a:ea typeface="Tahoma" panose="020B0604030504040204" pitchFamily="34" charset="0"/>
              <a:cs typeface="Tahoma" panose="020B0604030504040204" pitchFamily="34" charset="0"/>
            </a:rPr>
            <a:t>D2</a:t>
          </a:r>
        </a:p>
      </dsp:txBody>
      <dsp:txXfrm rot="-5400000">
        <a:off x="0" y="1420806"/>
        <a:ext cx="369276" cy="456478"/>
      </dsp:txXfrm>
    </dsp:sp>
    <dsp:sp modelId="{E20BCDFB-9FE3-4D78-AEBD-1B54A1024888}">
      <dsp:nvSpPr>
        <dsp:cNvPr id="0" name=""/>
        <dsp:cNvSpPr/>
      </dsp:nvSpPr>
      <dsp:spPr>
        <a:xfrm rot="5400000">
          <a:off x="4152125" y="-2549648"/>
          <a:ext cx="647050" cy="8212748"/>
        </a:xfrm>
        <a:prstGeom prst="round2SameRect">
          <a:avLst/>
        </a:prstGeom>
        <a:solidFill>
          <a:schemeClr val="lt1">
            <a:alpha val="90%"/>
            <a:hueOff val="0"/>
            <a:satOff val="0%"/>
            <a:lumOff val="0%"/>
            <a:alphaOff val="0%"/>
          </a:schemeClr>
        </a:solidFill>
        <a:ln w="12700" cap="flat" cmpd="sng" algn="ctr">
          <a:solidFill>
            <a:schemeClr val="accent2"/>
          </a:solidFill>
          <a:prstDash val="solid"/>
          <a:miter lim="800%"/>
        </a:ln>
        <a:effectLst/>
      </dsp:spPr>
      <dsp:style>
        <a:lnRef idx="2">
          <a:scrgbClr r="0%" g="0%" b="0%"/>
        </a:lnRef>
        <a:fillRef idx="1">
          <a:scrgbClr r="0%" g="0%" b="0%"/>
        </a:fillRef>
        <a:effectRef idx="0">
          <a:scrgbClr r="0%" g="0%" b="0%"/>
        </a:effectRef>
        <a:fontRef idx="minor"/>
      </dsp:style>
      <dsp:txBody>
        <a:bodyPr spcFirstLastPara="0" vert="horz" wrap="square" lIns="78232" tIns="6985" rIns="6985" bIns="6985" numCol="1" spcCol="1270" anchor="ctr" anchorCtr="0">
          <a:noAutofit/>
        </a:bodyPr>
        <a:lstStyle/>
        <a:p>
          <a:pPr marL="57150" lvl="1" indent="-57150" algn="l" defTabSz="488950">
            <a:lnSpc>
              <a:spcPct val="90%"/>
            </a:lnSpc>
            <a:spcBef>
              <a:spcPct val="0%"/>
            </a:spcBef>
            <a:spcAft>
              <a:spcPct val="15%"/>
            </a:spcAft>
            <a:buChar char="•"/>
          </a:pPr>
          <a:r>
            <a:rPr lang="en-US" sz="1100" b="1" kern="1200">
              <a:latin typeface="Tahoma" panose="020B0604030504040204" pitchFamily="34" charset="0"/>
              <a:ea typeface="Tahoma" panose="020B0604030504040204" pitchFamily="34" charset="0"/>
              <a:cs typeface="Tahoma" panose="020B0604030504040204" pitchFamily="34" charset="0"/>
            </a:rPr>
            <a:t>D2: DEFINE &amp; DESCRIBE THE PROBLEM</a:t>
          </a:r>
        </a:p>
        <a:p>
          <a:pPr marL="57150" lvl="1" indent="-57150" algn="l" defTabSz="488950">
            <a:lnSpc>
              <a:spcPct val="90%"/>
            </a:lnSpc>
            <a:spcBef>
              <a:spcPct val="0%"/>
            </a:spcBef>
            <a:spcAft>
              <a:spcPct val="15%"/>
            </a:spcAft>
            <a:buChar char="•"/>
          </a:pPr>
          <a:r>
            <a:rPr lang="en-US" sz="1100" b="1" kern="1200">
              <a:latin typeface="Tahoma" panose="020B0604030504040204" pitchFamily="34" charset="0"/>
              <a:ea typeface="Tahoma" panose="020B0604030504040204" pitchFamily="34" charset="0"/>
              <a:cs typeface="Tahoma" panose="020B0604030504040204" pitchFamily="34" charset="0"/>
            </a:rPr>
            <a:t>Specify the problem by identifying in quantifiable terms the WHO, WHAT, WHERE, WHEN WHY, HOW &amp; HOW MANY for the problem. Identify the gap that need to be closed by solving the problem.</a:t>
          </a:r>
        </a:p>
      </dsp:txBody>
      <dsp:txXfrm rot="-5400000">
        <a:off x="369276" y="1264787"/>
        <a:ext cx="8181162" cy="583878"/>
      </dsp:txXfrm>
    </dsp:sp>
    <dsp:sp modelId="{234B9F64-B2DD-4724-944D-19D03B59FE88}">
      <dsp:nvSpPr>
        <dsp:cNvPr id="0" name=""/>
        <dsp:cNvSpPr/>
      </dsp:nvSpPr>
      <dsp:spPr>
        <a:xfrm rot="5400000">
          <a:off x="-385413" y="2417706"/>
          <a:ext cx="1140103" cy="369276"/>
        </a:xfrm>
        <a:prstGeom prst="chevron">
          <a:avLst/>
        </a:prstGeom>
        <a:solidFill>
          <a:schemeClr val="accent3"/>
        </a:solidFill>
        <a:ln w="12700" cap="flat" cmpd="sng" algn="ctr">
          <a:solidFill>
            <a:schemeClr val="accent3"/>
          </a:solidFill>
          <a:prstDash val="solid"/>
          <a:miter lim="800%"/>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
            </a:lnSpc>
            <a:spcBef>
              <a:spcPct val="0%"/>
            </a:spcBef>
            <a:spcAft>
              <a:spcPct val="35%"/>
            </a:spcAft>
            <a:buNone/>
          </a:pPr>
          <a:r>
            <a:rPr lang="en-US" sz="1400" b="1" kern="1200">
              <a:latin typeface="Tahoma" panose="020B0604030504040204" pitchFamily="34" charset="0"/>
              <a:ea typeface="Tahoma" panose="020B0604030504040204" pitchFamily="34" charset="0"/>
              <a:cs typeface="Tahoma" panose="020B0604030504040204" pitchFamily="34" charset="0"/>
            </a:rPr>
            <a:t>D3</a:t>
          </a:r>
        </a:p>
      </dsp:txBody>
      <dsp:txXfrm rot="-5400000">
        <a:off x="0" y="2216931"/>
        <a:ext cx="369276" cy="770827"/>
      </dsp:txXfrm>
    </dsp:sp>
    <dsp:sp modelId="{940C2757-71C5-43ED-91E5-6B8B5136F6F4}">
      <dsp:nvSpPr>
        <dsp:cNvPr id="0" name=""/>
        <dsp:cNvSpPr/>
      </dsp:nvSpPr>
      <dsp:spPr>
        <a:xfrm rot="5400000">
          <a:off x="3990768" y="-1596349"/>
          <a:ext cx="969763" cy="8212748"/>
        </a:xfrm>
        <a:prstGeom prst="round2SameRect">
          <a:avLst/>
        </a:prstGeom>
        <a:solidFill>
          <a:schemeClr val="lt1">
            <a:alpha val="90%"/>
            <a:hueOff val="0"/>
            <a:satOff val="0%"/>
            <a:lumOff val="0%"/>
            <a:alphaOff val="0%"/>
          </a:schemeClr>
        </a:solidFill>
        <a:ln w="12700" cap="flat" cmpd="sng" algn="ctr">
          <a:solidFill>
            <a:schemeClr val="accent3"/>
          </a:solidFill>
          <a:prstDash val="solid"/>
          <a:miter lim="800%"/>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
            </a:lnSpc>
            <a:spcBef>
              <a:spcPct val="0%"/>
            </a:spcBef>
            <a:spcAft>
              <a:spcPct val="15%"/>
            </a:spcAft>
            <a:buChar char="•"/>
          </a:pPr>
          <a:r>
            <a:rPr lang="en-US" sz="1200" b="1" kern="1200">
              <a:latin typeface="Tahoma" panose="020B0604030504040204" pitchFamily="34" charset="0"/>
              <a:ea typeface="Tahoma" panose="020B0604030504040204" pitchFamily="34" charset="0"/>
              <a:cs typeface="Tahoma" panose="020B0604030504040204" pitchFamily="34" charset="0"/>
            </a:rPr>
            <a:t>D3: INTERIM ACTION(s) / CONTAINMENT</a:t>
          </a:r>
        </a:p>
        <a:p>
          <a:pPr marL="114300" lvl="1" indent="-114300" algn="l" defTabSz="533400">
            <a:lnSpc>
              <a:spcPct val="90%"/>
            </a:lnSpc>
            <a:spcBef>
              <a:spcPct val="0%"/>
            </a:spcBef>
            <a:spcAft>
              <a:spcPct val="15%"/>
            </a:spcAft>
            <a:buChar char="•"/>
          </a:pPr>
          <a:r>
            <a:rPr lang="en-US" sz="1200" b="1" kern="1200">
              <a:latin typeface="Tahoma" panose="020B0604030504040204" pitchFamily="34" charset="0"/>
              <a:ea typeface="Tahoma" panose="020B0604030504040204" pitchFamily="34" charset="0"/>
              <a:cs typeface="Tahoma" panose="020B0604030504040204" pitchFamily="34" charset="0"/>
            </a:rPr>
            <a:t>Actions to isolate the effect of problem until corrective action is implemented</a:t>
          </a:r>
        </a:p>
      </dsp:txBody>
      <dsp:txXfrm rot="-5400000">
        <a:off x="369276" y="2072483"/>
        <a:ext cx="8165408" cy="875083"/>
      </dsp:txXfrm>
    </dsp:sp>
    <dsp:sp modelId="{B9A405AF-8543-4C04-8822-60B9233D4034}">
      <dsp:nvSpPr>
        <dsp:cNvPr id="0" name=""/>
        <dsp:cNvSpPr/>
      </dsp:nvSpPr>
      <dsp:spPr>
        <a:xfrm rot="5400000">
          <a:off x="-277722" y="3438777"/>
          <a:ext cx="924720" cy="369276"/>
        </a:xfrm>
        <a:prstGeom prst="chevron">
          <a:avLst/>
        </a:prstGeom>
        <a:solidFill>
          <a:schemeClr val="accent6">
            <a:hueOff val="0"/>
            <a:satOff val="0%"/>
            <a:lumOff val="0%"/>
            <a:alphaOff val="0%"/>
          </a:schemeClr>
        </a:solidFill>
        <a:ln w="12700" cap="flat" cmpd="sng" algn="ctr">
          <a:solidFill>
            <a:schemeClr val="accent6">
              <a:hueOff val="0"/>
              <a:satOff val="0%"/>
              <a:lumOff val="0%"/>
              <a:alphaOff val="0%"/>
            </a:schemeClr>
          </a:solidFill>
          <a:prstDash val="solid"/>
          <a:miter lim="800%"/>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
            </a:lnSpc>
            <a:spcBef>
              <a:spcPct val="0%"/>
            </a:spcBef>
            <a:spcAft>
              <a:spcPct val="35%"/>
            </a:spcAft>
            <a:buNone/>
          </a:pPr>
          <a:r>
            <a:rPr lang="en-US" sz="1400" b="1" kern="1200">
              <a:latin typeface="Tahoma" panose="020B0604030504040204" pitchFamily="34" charset="0"/>
              <a:ea typeface="Tahoma" panose="020B0604030504040204" pitchFamily="34" charset="0"/>
              <a:cs typeface="Tahoma" panose="020B0604030504040204" pitchFamily="34" charset="0"/>
            </a:rPr>
            <a:t>D4</a:t>
          </a:r>
        </a:p>
      </dsp:txBody>
      <dsp:txXfrm rot="-5400000">
        <a:off x="0" y="3345693"/>
        <a:ext cx="369276" cy="555444"/>
      </dsp:txXfrm>
    </dsp:sp>
    <dsp:sp modelId="{8A7E58F2-8628-487E-AB3C-324606A781AA}">
      <dsp:nvSpPr>
        <dsp:cNvPr id="0" name=""/>
        <dsp:cNvSpPr/>
      </dsp:nvSpPr>
      <dsp:spPr>
        <a:xfrm rot="5400000">
          <a:off x="4080171" y="-575278"/>
          <a:ext cx="790958" cy="8212748"/>
        </a:xfrm>
        <a:prstGeom prst="round2SameRect">
          <a:avLst/>
        </a:prstGeom>
        <a:solidFill>
          <a:schemeClr val="lt1">
            <a:alpha val="90%"/>
            <a:hueOff val="0"/>
            <a:satOff val="0%"/>
            <a:lumOff val="0%"/>
            <a:alphaOff val="0%"/>
          </a:schemeClr>
        </a:solidFill>
        <a:ln w="12700" cap="flat" cmpd="sng" algn="ctr">
          <a:solidFill>
            <a:schemeClr val="accent6">
              <a:hueOff val="0"/>
              <a:satOff val="0%"/>
              <a:lumOff val="0%"/>
              <a:alphaOff val="0%"/>
            </a:schemeClr>
          </a:solidFill>
          <a:prstDash val="solid"/>
          <a:miter lim="800%"/>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
            </a:lnSpc>
            <a:spcBef>
              <a:spcPct val="0%"/>
            </a:spcBef>
            <a:spcAft>
              <a:spcPct val="15%"/>
            </a:spcAft>
            <a:buChar char="•"/>
          </a:pPr>
          <a:r>
            <a:rPr lang="en-US" sz="1200" b="1" kern="1200">
              <a:latin typeface="Tahoma" panose="020B0604030504040204" pitchFamily="34" charset="0"/>
              <a:ea typeface="Tahoma" panose="020B0604030504040204" pitchFamily="34" charset="0"/>
              <a:cs typeface="Tahoma" panose="020B0604030504040204" pitchFamily="34" charset="0"/>
            </a:rPr>
            <a:t>D4: DETERMINE, IDENTIFY &amp; VERIFY ROOT CAUSES &amp; ESCAPE POINTS</a:t>
          </a:r>
        </a:p>
        <a:p>
          <a:pPr marL="114300" lvl="1" indent="-114300" algn="l" defTabSz="533400">
            <a:lnSpc>
              <a:spcPct val="90%"/>
            </a:lnSpc>
            <a:spcBef>
              <a:spcPct val="0%"/>
            </a:spcBef>
            <a:spcAft>
              <a:spcPct val="15%"/>
            </a:spcAft>
            <a:buChar char="•"/>
          </a:pPr>
          <a:r>
            <a:rPr lang="en-US" sz="1200" b="1" kern="1200">
              <a:latin typeface="Tahoma" panose="020B0604030504040204" pitchFamily="34" charset="0"/>
              <a:ea typeface="Tahoma" panose="020B0604030504040204" pitchFamily="34" charset="0"/>
              <a:cs typeface="Tahoma" panose="020B0604030504040204" pitchFamily="34" charset="0"/>
            </a:rPr>
            <a:t>Identify all applicable causes that could explain why the problem occurred.  Also identify why the problem was not noticed at the time.</a:t>
          </a:r>
        </a:p>
      </dsp:txBody>
      <dsp:txXfrm rot="-5400000">
        <a:off x="369277" y="3174227"/>
        <a:ext cx="8174137" cy="713736"/>
      </dsp:txXfrm>
    </dsp:sp>
    <dsp:sp modelId="{289B7651-7F58-4C4C-B563-7B25FA90DEDF}">
      <dsp:nvSpPr>
        <dsp:cNvPr id="0" name=""/>
        <dsp:cNvSpPr/>
      </dsp:nvSpPr>
      <dsp:spPr>
        <a:xfrm rot="5400000">
          <a:off x="-273913" y="4333717"/>
          <a:ext cx="917102" cy="369276"/>
        </a:xfrm>
        <a:prstGeom prst="chevron">
          <a:avLst/>
        </a:prstGeom>
        <a:solidFill>
          <a:schemeClr val="accent4"/>
        </a:solidFill>
        <a:ln w="12700" cap="flat" cmpd="sng" algn="ctr">
          <a:solidFill>
            <a:schemeClr val="accent4"/>
          </a:solidFill>
          <a:prstDash val="solid"/>
          <a:miter lim="800%"/>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
            </a:lnSpc>
            <a:spcBef>
              <a:spcPct val="0%"/>
            </a:spcBef>
            <a:spcAft>
              <a:spcPct val="35%"/>
            </a:spcAft>
            <a:buNone/>
          </a:pPr>
          <a:r>
            <a:rPr lang="en-US" sz="1400" b="1" kern="1200">
              <a:latin typeface="Tahoma" panose="020B0604030504040204" pitchFamily="34" charset="0"/>
              <a:ea typeface="Tahoma" panose="020B0604030504040204" pitchFamily="34" charset="0"/>
              <a:cs typeface="Tahoma" panose="020B0604030504040204" pitchFamily="34" charset="0"/>
            </a:rPr>
            <a:t>D5</a:t>
          </a:r>
        </a:p>
      </dsp:txBody>
      <dsp:txXfrm rot="-5400000">
        <a:off x="0" y="4244442"/>
        <a:ext cx="369276" cy="547826"/>
      </dsp:txXfrm>
    </dsp:sp>
    <dsp:sp modelId="{D735654D-99BE-444B-A249-5CE7975E9480}">
      <dsp:nvSpPr>
        <dsp:cNvPr id="0" name=""/>
        <dsp:cNvSpPr/>
      </dsp:nvSpPr>
      <dsp:spPr>
        <a:xfrm rot="5400000">
          <a:off x="4098610" y="319661"/>
          <a:ext cx="754080" cy="8212748"/>
        </a:xfrm>
        <a:prstGeom prst="round2SameRect">
          <a:avLst/>
        </a:prstGeom>
        <a:solidFill>
          <a:schemeClr val="lt1">
            <a:alpha val="90%"/>
            <a:hueOff val="0"/>
            <a:satOff val="0%"/>
            <a:lumOff val="0%"/>
            <a:alphaOff val="0%"/>
          </a:schemeClr>
        </a:solidFill>
        <a:ln w="12700" cap="flat" cmpd="sng" algn="ctr">
          <a:solidFill>
            <a:schemeClr val="accent4"/>
          </a:solidFill>
          <a:prstDash val="solid"/>
          <a:miter lim="800%"/>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
            </a:lnSpc>
            <a:spcBef>
              <a:spcPct val="0%"/>
            </a:spcBef>
            <a:spcAft>
              <a:spcPct val="15%"/>
            </a:spcAft>
            <a:buChar char="•"/>
          </a:pPr>
          <a:r>
            <a:rPr lang="en-US" sz="1200" b="1" kern="1200">
              <a:latin typeface="Tahoma" panose="020B0604030504040204" pitchFamily="34" charset="0"/>
              <a:ea typeface="Tahoma" panose="020B0604030504040204" pitchFamily="34" charset="0"/>
              <a:cs typeface="Tahoma" panose="020B0604030504040204" pitchFamily="34" charset="0"/>
            </a:rPr>
            <a:t>D5: CORRECTIVE ACTION(s)</a:t>
          </a:r>
        </a:p>
        <a:p>
          <a:pPr marL="114300" lvl="1" indent="-114300" algn="l" defTabSz="533400">
            <a:lnSpc>
              <a:spcPct val="90%"/>
            </a:lnSpc>
            <a:spcBef>
              <a:spcPct val="0%"/>
            </a:spcBef>
            <a:spcAft>
              <a:spcPct val="15%"/>
            </a:spcAft>
            <a:buChar char="•"/>
          </a:pPr>
          <a:r>
            <a:rPr lang="en-US" sz="1200" b="1" kern="1200">
              <a:latin typeface="Tahoma" panose="020B0604030504040204" pitchFamily="34" charset="0"/>
              <a:ea typeface="Tahoma" panose="020B0604030504040204" pitchFamily="34" charset="0"/>
              <a:cs typeface="Tahoma" panose="020B0604030504040204" pitchFamily="34" charset="0"/>
            </a:rPr>
            <a:t>Based on the data collected and the analysis performed; establish potential root causes that directly impact the problem defined.</a:t>
          </a:r>
        </a:p>
      </dsp:txBody>
      <dsp:txXfrm rot="-5400000">
        <a:off x="369277" y="4085806"/>
        <a:ext cx="8175937" cy="680458"/>
      </dsp:txXfrm>
    </dsp:sp>
    <dsp:sp modelId="{BFEBED9C-6CF2-48B9-AE69-C79476D42AF7}">
      <dsp:nvSpPr>
        <dsp:cNvPr id="0" name=""/>
        <dsp:cNvSpPr/>
      </dsp:nvSpPr>
      <dsp:spPr>
        <a:xfrm rot="5400000">
          <a:off x="-225245" y="5169108"/>
          <a:ext cx="819766" cy="369276"/>
        </a:xfrm>
        <a:prstGeom prst="chevron">
          <a:avLst/>
        </a:prstGeom>
        <a:solidFill>
          <a:srgbClr val="70AD47"/>
        </a:solidFill>
        <a:ln w="12700" cap="flat" cmpd="sng" algn="ctr">
          <a:solidFill>
            <a:srgbClr val="70AD47"/>
          </a:solidFill>
          <a:prstDash val="solid"/>
          <a:miter lim="800%"/>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
            </a:lnSpc>
            <a:spcBef>
              <a:spcPct val="0%"/>
            </a:spcBef>
            <a:spcAft>
              <a:spcPct val="35%"/>
            </a:spcAft>
            <a:buNone/>
          </a:pPr>
          <a:r>
            <a:rPr lang="en-US" sz="1400" b="1" kern="1200">
              <a:latin typeface="Tahoma" panose="020B0604030504040204" pitchFamily="34" charset="0"/>
              <a:ea typeface="Tahoma" panose="020B0604030504040204" pitchFamily="34" charset="0"/>
              <a:cs typeface="Tahoma" panose="020B0604030504040204" pitchFamily="34" charset="0"/>
            </a:rPr>
            <a:t>D6</a:t>
          </a:r>
        </a:p>
      </dsp:txBody>
      <dsp:txXfrm rot="-5400000">
        <a:off x="0" y="5128501"/>
        <a:ext cx="369276" cy="450490"/>
      </dsp:txXfrm>
    </dsp:sp>
    <dsp:sp modelId="{945F3BE6-E0C4-45F3-9F54-F0BF7D9CDFFF}">
      <dsp:nvSpPr>
        <dsp:cNvPr id="0" name=""/>
        <dsp:cNvSpPr/>
      </dsp:nvSpPr>
      <dsp:spPr>
        <a:xfrm rot="5400000">
          <a:off x="4154350" y="1155053"/>
          <a:ext cx="642600" cy="8212748"/>
        </a:xfrm>
        <a:prstGeom prst="round2SameRect">
          <a:avLst/>
        </a:prstGeom>
        <a:solidFill>
          <a:schemeClr val="lt1">
            <a:alpha val="90%"/>
            <a:hueOff val="0"/>
            <a:satOff val="0%"/>
            <a:lumOff val="0%"/>
            <a:alphaOff val="0%"/>
          </a:schemeClr>
        </a:solidFill>
        <a:ln w="12700" cap="flat" cmpd="sng" algn="ctr">
          <a:solidFill>
            <a:srgbClr val="70AD47"/>
          </a:solidFill>
          <a:prstDash val="solid"/>
          <a:miter lim="800%"/>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
            </a:lnSpc>
            <a:spcBef>
              <a:spcPct val="0%"/>
            </a:spcBef>
            <a:spcAft>
              <a:spcPct val="15%"/>
            </a:spcAft>
            <a:buChar char="•"/>
          </a:pPr>
          <a:r>
            <a:rPr lang="en-US" sz="1200" b="1" kern="1200">
              <a:latin typeface="Tahoma" panose="020B0604030504040204" pitchFamily="34" charset="0"/>
              <a:ea typeface="Tahoma" panose="020B0604030504040204" pitchFamily="34" charset="0"/>
              <a:cs typeface="Tahoma" panose="020B0604030504040204" pitchFamily="34" charset="0"/>
            </a:rPr>
            <a:t>D6: IMPLEMENT &amp; VALIDATE CORRECTIVE ACTION(s) </a:t>
          </a:r>
        </a:p>
        <a:p>
          <a:pPr marL="114300" lvl="1" indent="-114300" algn="l" defTabSz="533400">
            <a:lnSpc>
              <a:spcPct val="90%"/>
            </a:lnSpc>
            <a:spcBef>
              <a:spcPct val="0%"/>
            </a:spcBef>
            <a:spcAft>
              <a:spcPct val="15%"/>
            </a:spcAft>
            <a:buChar char="•"/>
          </a:pPr>
          <a:r>
            <a:rPr lang="en-US" sz="1200" b="1" kern="1200">
              <a:latin typeface="Tahoma" panose="020B0604030504040204" pitchFamily="34" charset="0"/>
              <a:ea typeface="Tahoma" panose="020B0604030504040204" pitchFamily="34" charset="0"/>
              <a:cs typeface="Tahoma" panose="020B0604030504040204" pitchFamily="34" charset="0"/>
            </a:rPr>
            <a:t>Through pre-production programs, quantitatively confirm that the selected corrective action will resolve the problem for the customer.</a:t>
          </a:r>
        </a:p>
      </dsp:txBody>
      <dsp:txXfrm rot="-5400000">
        <a:off x="369277" y="4971496"/>
        <a:ext cx="8181379" cy="579862"/>
      </dsp:txXfrm>
    </dsp:sp>
    <dsp:sp modelId="{642E3D70-69B2-4996-BC05-3A03A496579F}">
      <dsp:nvSpPr>
        <dsp:cNvPr id="0" name=""/>
        <dsp:cNvSpPr/>
      </dsp:nvSpPr>
      <dsp:spPr>
        <a:xfrm rot="5400000">
          <a:off x="-258485" y="5998188"/>
          <a:ext cx="886246" cy="369276"/>
        </a:xfrm>
        <a:prstGeom prst="chevron">
          <a:avLst/>
        </a:prstGeom>
        <a:solidFill>
          <a:srgbClr val="CC66FF"/>
        </a:solidFill>
        <a:ln w="12700" cap="flat" cmpd="sng" algn="ctr">
          <a:solidFill>
            <a:srgbClr val="CC66FF"/>
          </a:solidFill>
          <a:prstDash val="solid"/>
          <a:miter lim="800%"/>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
            </a:lnSpc>
            <a:spcBef>
              <a:spcPct val="0%"/>
            </a:spcBef>
            <a:spcAft>
              <a:spcPct val="35%"/>
            </a:spcAft>
            <a:buNone/>
          </a:pPr>
          <a:r>
            <a:rPr lang="en-US" sz="1400" b="1" kern="1200">
              <a:latin typeface="Tahoma" panose="020B0604030504040204" pitchFamily="34" charset="0"/>
              <a:ea typeface="Tahoma" panose="020B0604030504040204" pitchFamily="34" charset="0"/>
              <a:cs typeface="Tahoma" panose="020B0604030504040204" pitchFamily="34" charset="0"/>
            </a:rPr>
            <a:t>D7</a:t>
          </a:r>
        </a:p>
      </dsp:txBody>
      <dsp:txXfrm rot="-5400000">
        <a:off x="0" y="5924341"/>
        <a:ext cx="369276" cy="516970"/>
      </dsp:txXfrm>
    </dsp:sp>
    <dsp:sp modelId="{B7155654-36CD-45C9-99A7-00C09C6C62C8}">
      <dsp:nvSpPr>
        <dsp:cNvPr id="0" name=""/>
        <dsp:cNvSpPr/>
      </dsp:nvSpPr>
      <dsp:spPr>
        <a:xfrm rot="5400000">
          <a:off x="4111993" y="1984133"/>
          <a:ext cx="727313" cy="8212748"/>
        </a:xfrm>
        <a:prstGeom prst="round2SameRect">
          <a:avLst/>
        </a:prstGeom>
        <a:solidFill>
          <a:schemeClr val="lt1">
            <a:alpha val="90%"/>
            <a:hueOff val="0"/>
            <a:satOff val="0%"/>
            <a:lumOff val="0%"/>
            <a:alphaOff val="0%"/>
          </a:schemeClr>
        </a:solidFill>
        <a:ln w="12700" cap="flat" cmpd="sng" algn="ctr">
          <a:solidFill>
            <a:srgbClr val="CC66FF"/>
          </a:solidFill>
          <a:prstDash val="solid"/>
          <a:miter lim="800%"/>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
            </a:lnSpc>
            <a:spcBef>
              <a:spcPct val="0%"/>
            </a:spcBef>
            <a:spcAft>
              <a:spcPct val="15%"/>
            </a:spcAft>
            <a:buChar char="•"/>
          </a:pPr>
          <a:r>
            <a:rPr lang="en-US" sz="1200" b="1" kern="1200">
              <a:latin typeface="Tahoma" panose="020B0604030504040204" pitchFamily="34" charset="0"/>
              <a:ea typeface="Tahoma" panose="020B0604030504040204" pitchFamily="34" charset="0"/>
              <a:cs typeface="Tahoma" panose="020B0604030504040204" pitchFamily="34" charset="0"/>
            </a:rPr>
            <a:t>D7: PREVENTIVE ACTION(s)</a:t>
          </a:r>
        </a:p>
        <a:p>
          <a:pPr marL="114300" lvl="1" indent="-114300" algn="l" defTabSz="533400">
            <a:lnSpc>
              <a:spcPct val="90%"/>
            </a:lnSpc>
            <a:spcBef>
              <a:spcPct val="0%"/>
            </a:spcBef>
            <a:spcAft>
              <a:spcPct val="15%"/>
            </a:spcAft>
            <a:buChar char="•"/>
          </a:pPr>
          <a:r>
            <a:rPr lang="en-US" sz="1200" b="1" kern="1200">
              <a:latin typeface="Tahoma" panose="020B0604030504040204" pitchFamily="34" charset="0"/>
              <a:ea typeface="Tahoma" panose="020B0604030504040204" pitchFamily="34" charset="0"/>
              <a:cs typeface="Tahoma" panose="020B0604030504040204" pitchFamily="34" charset="0"/>
            </a:rPr>
            <a:t>Modify the management / operation systems, practices and procedures to prevent recurrence of this and all similar problems (READ- ACROSS).</a:t>
          </a:r>
        </a:p>
      </dsp:txBody>
      <dsp:txXfrm rot="-5400000">
        <a:off x="369276" y="5762354"/>
        <a:ext cx="8177244" cy="656305"/>
      </dsp:txXfrm>
    </dsp:sp>
    <dsp:sp modelId="{C9D446DF-D60E-49CE-A680-3871B6765162}">
      <dsp:nvSpPr>
        <dsp:cNvPr id="0" name=""/>
        <dsp:cNvSpPr/>
      </dsp:nvSpPr>
      <dsp:spPr>
        <a:xfrm rot="5400000">
          <a:off x="-280325" y="6883280"/>
          <a:ext cx="929926" cy="369276"/>
        </a:xfrm>
        <a:prstGeom prst="chevron">
          <a:avLst/>
        </a:prstGeom>
        <a:solidFill>
          <a:schemeClr val="accent4">
            <a:lumMod val="40%"/>
            <a:lumOff val="60%"/>
          </a:schemeClr>
        </a:solidFill>
        <a:ln w="12700" cap="flat" cmpd="sng" algn="ctr">
          <a:solidFill>
            <a:schemeClr val="accent4">
              <a:lumMod val="40%"/>
              <a:lumOff val="60%"/>
            </a:schemeClr>
          </a:solidFill>
          <a:prstDash val="solid"/>
          <a:miter lim="800%"/>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marL="0" lvl="0" indent="0" algn="ctr" defTabSz="622300">
            <a:lnSpc>
              <a:spcPct val="90%"/>
            </a:lnSpc>
            <a:spcBef>
              <a:spcPct val="0%"/>
            </a:spcBef>
            <a:spcAft>
              <a:spcPct val="35%"/>
            </a:spcAft>
            <a:buNone/>
          </a:pPr>
          <a:r>
            <a:rPr lang="en-US" sz="1400" b="1" kern="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D8</a:t>
          </a:r>
        </a:p>
      </dsp:txBody>
      <dsp:txXfrm rot="-5400000">
        <a:off x="0" y="6787593"/>
        <a:ext cx="369276" cy="560650"/>
      </dsp:txXfrm>
    </dsp:sp>
    <dsp:sp modelId="{9DB3B016-85CA-457C-AEF9-9496B4575D59}">
      <dsp:nvSpPr>
        <dsp:cNvPr id="0" name=""/>
        <dsp:cNvSpPr/>
      </dsp:nvSpPr>
      <dsp:spPr>
        <a:xfrm rot="5400000">
          <a:off x="4089221" y="2869225"/>
          <a:ext cx="772857" cy="8212748"/>
        </a:xfrm>
        <a:prstGeom prst="round2SameRect">
          <a:avLst/>
        </a:prstGeom>
        <a:solidFill>
          <a:schemeClr val="lt1">
            <a:alpha val="90%"/>
            <a:hueOff val="0"/>
            <a:satOff val="0%"/>
            <a:lumOff val="0%"/>
            <a:alphaOff val="0%"/>
          </a:schemeClr>
        </a:solidFill>
        <a:ln w="12700" cap="flat" cmpd="sng" algn="ctr">
          <a:solidFill>
            <a:schemeClr val="accent4">
              <a:lumMod val="40%"/>
              <a:lumOff val="60%"/>
            </a:schemeClr>
          </a:solidFill>
          <a:prstDash val="solid"/>
          <a:miter lim="800%"/>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
            </a:lnSpc>
            <a:spcBef>
              <a:spcPct val="0%"/>
            </a:spcBef>
            <a:spcAft>
              <a:spcPct val="15%"/>
            </a:spcAft>
            <a:buChar char="•"/>
          </a:pPr>
          <a:r>
            <a:rPr lang="en-US" sz="1200" b="1" kern="1200">
              <a:latin typeface="Tahoma" panose="020B0604030504040204" pitchFamily="34" charset="0"/>
              <a:ea typeface="Tahoma" panose="020B0604030504040204" pitchFamily="34" charset="0"/>
              <a:cs typeface="Tahoma" panose="020B0604030504040204" pitchFamily="34" charset="0"/>
            </a:rPr>
            <a:t>D8: CONGRATULATE YOUR TEAM.</a:t>
          </a:r>
        </a:p>
        <a:p>
          <a:pPr marL="114300" lvl="1" indent="-114300" algn="l" defTabSz="533400">
            <a:lnSpc>
              <a:spcPct val="90%"/>
            </a:lnSpc>
            <a:spcBef>
              <a:spcPct val="0%"/>
            </a:spcBef>
            <a:spcAft>
              <a:spcPct val="15%"/>
            </a:spcAft>
            <a:buChar char="•"/>
          </a:pPr>
          <a:r>
            <a:rPr lang="en-US" sz="1200" b="1" kern="1200">
              <a:latin typeface="Tahoma" panose="020B0604030504040204" pitchFamily="34" charset="0"/>
              <a:ea typeface="Tahoma" panose="020B0604030504040204" pitchFamily="34" charset="0"/>
              <a:cs typeface="Tahoma" panose="020B0604030504040204" pitchFamily="34" charset="0"/>
            </a:rPr>
            <a:t>Recognize the collective efforts of the team.   The team needs to be formally thanked by the organization.</a:t>
          </a:r>
        </a:p>
      </dsp:txBody>
      <dsp:txXfrm rot="-5400000">
        <a:off x="369276" y="6626898"/>
        <a:ext cx="8175020" cy="697401"/>
      </dsp:txXfrm>
    </dsp:sp>
  </dsp:spTree>
</dsp:drawing>
</file>

<file path=xl/diagrams/layout1.xml><?xml version="1.0" encoding="utf-8"?>
<dgm:layoutDef xmlns:dgm="http://purl.oclc.org/ooxml/drawingml/diagram" xmlns:a="http://purl.oclc.org/ooxml/drawingml/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purl.oclc.org/ooxml/officeDocument/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purl.oclc.org/ooxml/officeDocument/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purl.oclc.org/ooxml/officeDocument/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purl.oclc.org/ooxml/officeDocument/relationships" rot="90" type="round2SameRect" r:blip="">
                <dgm:adjLst/>
              </dgm:shape>
            </dgm:if>
            <dgm:else name="Name6">
              <dgm:alg type="tx">
                <dgm:param type="stBulletLvl" val="1"/>
                <dgm:param type="txAnchorVertCh" val="mid"/>
              </dgm:alg>
              <dgm:shape xmlns:r="http://purl.oclc.org/ooxml/officeDocument/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purl.oclc.org/ooxml/officeDocument/relationships" r:blip="">
            <dgm:adjLst/>
          </dgm:shape>
          <dgm:presOf axis="self"/>
          <dgm:constrLst>
            <dgm:constr type="w" val="1"/>
            <dgm:constr type="h" val="37.5"/>
          </dgm:constrLst>
          <dgm:ruleLst/>
        </dgm:layoutNode>
      </dgm:forEach>
    </dgm:forEach>
  </dgm:layoutNode>
</dgm:layoutDef>
</file>

<file path=xl/diagrams/quickStyle1.xml><?xml version="1.0" encoding="utf-8"?>
<dgm:styleDef xmlns:dgm="http://purl.oclc.org/ooxml/drawingml/diagram" xmlns:a="http://purl.oclc.org/ooxml/drawingml/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purl.oclc.org/ooxml/officeDocument/relationships/image" Target="../media/image2.jpeg"/><Relationship Id="rId1" Type="http://purl.oclc.org/ooxml/officeDocument/relationships/image" Target="../media/image1.png"/></Relationships>
</file>

<file path=xl/drawings/_rels/drawing19.xml.rels><?xml version="1.0" encoding="UTF-8" standalone="yes"?>
<Relationships xmlns="http://schemas.openxmlformats.org/package/2006/relationships"><Relationship Id="rId3" Type="http://purl.oclc.org/ooxml/officeDocument/relationships/image" Target="../media/image8.jpeg"/><Relationship Id="rId2" Type="http://purl.oclc.org/ooxml/officeDocument/relationships/image" Target="../media/image7.emf"/><Relationship Id="rId1" Type="http://purl.oclc.org/ooxml/officeDocument/relationships/image" Target="../media/image6.png"/></Relationships>
</file>

<file path=xl/drawings/_rels/drawing2.xml.rels><?xml version="1.0" encoding="UTF-8" standalone="yes"?>
<Relationships xmlns="http://schemas.openxmlformats.org/package/2006/relationships"><Relationship Id="rId3" Type="http://purl.oclc.org/ooxml/officeDocument/relationships/diagramQuickStyle" Target="../diagrams/quickStyle1.xml"/><Relationship Id="rId2" Type="http://purl.oclc.org/ooxml/officeDocument/relationships/diagramLayout" Target="../diagrams/layout1.xml"/><Relationship Id="rId1" Type="http://purl.oclc.org/ooxml/officeDocument/relationships/diagramData" Target="../diagrams/data1.xml"/><Relationship Id="rId5" Type="http://schemas.microsoft.com/office/2007/relationships/diagramDrawing" Target="../diagrams/drawing1.xml"/><Relationship Id="rId4" Type="http://purl.oclc.org/ooxml/officeDocument/relationships/diagramColors" Target="../diagrams/colors1.xml"/></Relationships>
</file>

<file path=xl/drawings/_rels/drawing20.xml.rels><?xml version="1.0" encoding="UTF-8" standalone="yes"?>
<Relationships xmlns="http://schemas.openxmlformats.org/package/2006/relationships"><Relationship Id="rId1" Type="http://purl.oclc.org/ooxml/officeDocument/relationships/image" Target="../media/image9.png"/></Relationships>
</file>

<file path=xl/drawings/_rels/drawing21.xml.rels><?xml version="1.0" encoding="UTF-8" standalone="yes"?>
<Relationships xmlns="http://schemas.openxmlformats.org/package/2006/relationships"><Relationship Id="rId3" Type="http://purl.oclc.org/ooxml/officeDocument/relationships/chart" Target="../charts/chart3.xml"/><Relationship Id="rId2" Type="http://purl.oclc.org/ooxml/officeDocument/relationships/chart" Target="../charts/chart2.xml"/><Relationship Id="rId1" Type="http://purl.oclc.org/ooxml/officeDocument/relationships/chart" Target="../charts/chart1.xml"/></Relationships>
</file>

<file path=xl/drawings/_rels/drawing23.xml.rels><?xml version="1.0" encoding="UTF-8" standalone="yes"?>
<Relationships xmlns="http://schemas.openxmlformats.org/package/2006/relationships"><Relationship Id="rId1" Type="http://purl.oclc.org/ooxml/officeDocument/relationships/chart" Target="../charts/chart4.xml"/></Relationships>
</file>

<file path=xl/drawings/_rels/drawing6.xml.rels><?xml version="1.0" encoding="UTF-8" standalone="yes"?>
<Relationships xmlns="http://schemas.openxmlformats.org/package/2006/relationships"><Relationship Id="rId1" Type="http://purl.oclc.org/ooxml/officeDocument/relationships/image" Target="../media/image3.jpeg"/></Relationships>
</file>

<file path=xl/drawings/_rels/drawing7.xml.rels><?xml version="1.0" encoding="UTF-8" standalone="yes"?>
<Relationships xmlns="http://schemas.openxmlformats.org/package/2006/relationships"><Relationship Id="rId1" Type="http://purl.oclc.org/ooxml/officeDocument/relationships/image" Target="../media/image5.png"/></Relationships>
</file>

<file path=xl/drawings/_rels/vmlDrawing3.vml.rels><?xml version="1.0" encoding="UTF-8" standalone="yes"?>
<Relationships xmlns="http://schemas.openxmlformats.org/package/2006/relationships"><Relationship Id="rId1" Type="http://purl.oclc.org/ooxml/officeDocument/relationships/image" Target="../media/image4.jpeg"/></Relationships>
</file>

<file path=xl/drawings/drawing1.xml><?xml version="1.0" encoding="utf-8"?>
<xdr:wsDr xmlns:xdr="http://purl.oclc.org/ooxml/drawingml/spreadsheetDrawing" xmlns:a="http://purl.oclc.org/ooxml/drawingml/main">
  <xdr:twoCellAnchor>
    <xdr:from>
      <xdr:col>1</xdr:col>
      <xdr:colOff>142875</xdr:colOff>
      <xdr:row>3</xdr:row>
      <xdr:rowOff>104776</xdr:rowOff>
    </xdr:from>
    <xdr:to>
      <xdr:col>4</xdr:col>
      <xdr:colOff>19050</xdr:colOff>
      <xdr:row>7</xdr:row>
      <xdr:rowOff>66676</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193675" y="600076"/>
          <a:ext cx="7305675" cy="723900"/>
          <a:chOff x="0" y="-72874"/>
          <a:chExt cx="4526605" cy="746551"/>
        </a:xfrm>
      </xdr:grpSpPr>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purl.oclc.org/ooxml/officeDocument/relationships" r:embed="rId1">
            <a:extLst>
              <a:ext uri="{28A0092B-C50C-407E-A947-70E740481C1C}">
                <a14:useLocalDpi xmlns:a14="http://schemas.microsoft.com/office/drawing/2010/main" val="0"/>
              </a:ext>
            </a:extLst>
          </a:blip>
          <a:srcRect t="8.699%" b="13.099%"/>
          <a:stretch/>
        </xdr:blipFill>
        <xdr:spPr>
          <a:xfrm>
            <a:off x="0" y="300506"/>
            <a:ext cx="3909060" cy="373171"/>
          </a:xfrm>
          <a:prstGeom prst="rect">
            <a:avLst/>
          </a:prstGeom>
        </xdr:spPr>
      </xdr:pic>
      <xdr:cxnSp macro="">
        <xdr:nvCxnSpPr>
          <xdr:cNvPr id="4" name="Straight Arrow Connector 3">
            <a:extLst>
              <a:ext uri="{FF2B5EF4-FFF2-40B4-BE49-F238E27FC236}">
                <a16:creationId xmlns:a16="http://schemas.microsoft.com/office/drawing/2014/main" id="{00000000-0008-0000-0000-000004000000}"/>
              </a:ext>
            </a:extLst>
          </xdr:cNvPr>
          <xdr:cNvCxnSpPr/>
        </xdr:nvCxnSpPr>
        <xdr:spPr>
          <a:xfrm flipH="1">
            <a:off x="3740757" y="252470"/>
            <a:ext cx="297180" cy="236855"/>
          </a:xfrm>
          <a:prstGeom prst="straightConnector1">
            <a:avLst/>
          </a:prstGeom>
          <a:noFill/>
          <a:ln w="31750" cap="flat" cmpd="sng" algn="ctr">
            <a:solidFill>
              <a:srgbClr val="9BBB59"/>
            </a:solidFill>
            <a:prstDash val="solid"/>
            <a:tailEnd type="arrow"/>
          </a:ln>
          <a:effectLst/>
        </xdr:spPr>
      </xdr:cxnSp>
      <xdr:sp macro="" textlink="">
        <xdr:nvSpPr>
          <xdr:cNvPr id="5" name="Content Placeholder 7">
            <a:extLst>
              <a:ext uri="{FF2B5EF4-FFF2-40B4-BE49-F238E27FC236}">
                <a16:creationId xmlns:a16="http://schemas.microsoft.com/office/drawing/2014/main" id="{00000000-0008-0000-0000-000005000000}"/>
              </a:ext>
            </a:extLst>
          </xdr:cNvPr>
          <xdr:cNvSpPr>
            <a:spLocks noGrp="1"/>
          </xdr:cNvSpPr>
        </xdr:nvSpPr>
        <xdr:spPr>
          <a:xfrm>
            <a:off x="3852235" y="-72874"/>
            <a:ext cx="674370" cy="373380"/>
          </a:xfrm>
          <a:prstGeom prst="rect">
            <a:avLst/>
          </a:prstGeom>
          <a:ln>
            <a:noFill/>
          </a:ln>
        </xdr:spPr>
        <xdr:txBody>
          <a:bodyPr vert="horz" wrap="square" lIns="91440" tIns="45720" rIns="91440" bIns="45720" rtlCol="0">
            <a:noAutofit/>
          </a:bodyPr>
          <a:lstStyle/>
          <a:p>
            <a:pPr marL="0" marR="0">
              <a:lnSpc>
                <a:spcPct val="115%"/>
              </a:lnSpc>
              <a:spcBef>
                <a:spcPts val="0"/>
              </a:spcBef>
              <a:spcAft>
                <a:spcPts val="1000"/>
              </a:spcAft>
            </a:pPr>
            <a:r>
              <a:rPr lang="en-US" sz="1600" b="1">
                <a:solidFill>
                  <a:srgbClr val="76923C"/>
                </a:solidFill>
                <a:effectLst/>
                <a:latin typeface="Calibri"/>
                <a:ea typeface="Calibri"/>
                <a:cs typeface="Times New Roman"/>
              </a:rPr>
              <a:t>Click!</a:t>
            </a:r>
            <a:endParaRPr lang="en-US" sz="1200">
              <a:effectLst/>
              <a:latin typeface="Times New Roman"/>
              <a:ea typeface="Times New Roman"/>
            </a:endParaRPr>
          </a:p>
        </xdr:txBody>
      </xdr:sp>
    </xdr:grpSp>
    <xdr:clientData/>
  </xdr:twoCellAnchor>
  <xdr:twoCellAnchor editAs="oneCell">
    <xdr:from>
      <xdr:col>3</xdr:col>
      <xdr:colOff>1009650</xdr:colOff>
      <xdr:row>25</xdr:row>
      <xdr:rowOff>12700</xdr:rowOff>
    </xdr:from>
    <xdr:to>
      <xdr:col>3</xdr:col>
      <xdr:colOff>2838450</xdr:colOff>
      <xdr:row>34</xdr:row>
      <xdr:rowOff>175006</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purl.oclc.org/ooxml/officeDocument/relationships" r:embed="rId2" cstate="print">
          <a:extLst>
            <a:ext uri="{28A0092B-C50C-407E-A947-70E740481C1C}">
              <a14:useLocalDpi xmlns:a14="http://schemas.microsoft.com/office/drawing/2010/main" val="0"/>
            </a:ext>
          </a:extLst>
        </a:blip>
        <a:stretch>
          <a:fillRect/>
        </a:stretch>
      </xdr:blipFill>
      <xdr:spPr>
        <a:xfrm>
          <a:off x="2355850" y="4616450"/>
          <a:ext cx="1828800" cy="1819656"/>
        </a:xfrm>
        <a:prstGeom prst="rect">
          <a:avLst/>
        </a:prstGeom>
      </xdr:spPr>
    </xdr:pic>
    <xdr:clientData/>
  </xdr:twoCellAnchor>
</xdr:wsDr>
</file>

<file path=xl/drawings/drawing10.xml><?xml version="1.0" encoding="utf-8"?>
<xdr:wsDr xmlns:xdr="http://purl.oclc.org/ooxml/drawingml/spreadsheetDrawing" xmlns:a="http://purl.oclc.org/ooxml/drawingml/main">
  <xdr:twoCellAnchor>
    <xdr:from>
      <xdr:col>9</xdr:col>
      <xdr:colOff>0</xdr:colOff>
      <xdr:row>7</xdr:row>
      <xdr:rowOff>180975</xdr:rowOff>
    </xdr:from>
    <xdr:to>
      <xdr:col>11</xdr:col>
      <xdr:colOff>904875</xdr:colOff>
      <xdr:row>12</xdr:row>
      <xdr:rowOff>38100</xdr:rowOff>
    </xdr:to>
    <xdr:sp macro="[0]!OpenD3" textlink="">
      <xdr:nvSpPr>
        <xdr:cNvPr id="2" name="Right Arrow 1">
          <a:extLst>
            <a:ext uri="{FF2B5EF4-FFF2-40B4-BE49-F238E27FC236}">
              <a16:creationId xmlns:a16="http://schemas.microsoft.com/office/drawing/2014/main" id="{00000000-0008-0000-0B00-000002000000}"/>
            </a:ext>
          </a:extLst>
        </xdr:cNvPr>
        <xdr:cNvSpPr/>
      </xdr:nvSpPr>
      <xdr:spPr>
        <a:xfrm>
          <a:off x="6105525" y="1609725"/>
          <a:ext cx="2552700" cy="809625"/>
        </a:xfrm>
        <a:prstGeom prst="rightArrow">
          <a:avLst/>
        </a:prstGeom>
      </xdr:spPr>
      <xdr:style>
        <a:lnRef idx="2">
          <a:schemeClr val="accent3">
            <a:shade val="50%"/>
          </a:schemeClr>
        </a:lnRef>
        <a:fillRef idx="1">
          <a:schemeClr val="accent3"/>
        </a:fillRef>
        <a:effectRef idx="0">
          <a:schemeClr val="accent3"/>
        </a:effectRef>
        <a:fontRef idx="minor">
          <a:schemeClr val="lt1"/>
        </a:fontRef>
      </xdr:style>
      <xdr:txBody>
        <a:bodyPr vertOverflow="clip" horzOverflow="clip" rtlCol="0" anchor="ctr"/>
        <a:lstStyle/>
        <a:p>
          <a:pPr algn="l"/>
          <a:r>
            <a:rPr lang="en-US" sz="1100" b="1"/>
            <a:t>Proceed to D3: Contain the Problem</a:t>
          </a:r>
        </a:p>
      </xdr:txBody>
    </xdr:sp>
    <xdr:clientData/>
  </xdr:twoCellAnchor>
</xdr:wsDr>
</file>

<file path=xl/drawings/drawing11.xml><?xml version="1.0" encoding="utf-8"?>
<xdr:wsDr xmlns:xdr="http://purl.oclc.org/ooxml/drawingml/spreadsheetDrawing" xmlns:a="http://purl.oclc.org/ooxml/drawingml/main">
  <xdr:twoCellAnchor>
    <xdr:from>
      <xdr:col>7</xdr:col>
      <xdr:colOff>981072</xdr:colOff>
      <xdr:row>20</xdr:row>
      <xdr:rowOff>71438</xdr:rowOff>
    </xdr:from>
    <xdr:to>
      <xdr:col>11</xdr:col>
      <xdr:colOff>571499</xdr:colOff>
      <xdr:row>25</xdr:row>
      <xdr:rowOff>107157</xdr:rowOff>
    </xdr:to>
    <xdr:sp macro="[0]!OpenD4" textlink="">
      <xdr:nvSpPr>
        <xdr:cNvPr id="3" name="Right Arrow 2">
          <a:extLst>
            <a:ext uri="{FF2B5EF4-FFF2-40B4-BE49-F238E27FC236}">
              <a16:creationId xmlns:a16="http://schemas.microsoft.com/office/drawing/2014/main" id="{00000000-0008-0000-0C00-000003000000}"/>
            </a:ext>
          </a:extLst>
        </xdr:cNvPr>
        <xdr:cNvSpPr/>
      </xdr:nvSpPr>
      <xdr:spPr>
        <a:xfrm>
          <a:off x="5362572" y="5917407"/>
          <a:ext cx="2959896" cy="988219"/>
        </a:xfrm>
        <a:prstGeom prst="rightArrow">
          <a:avLst/>
        </a:prstGeom>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t>Proceed to D4:</a:t>
          </a:r>
          <a:r>
            <a:rPr lang="en-US" sz="1100" b="1" baseline="0%"/>
            <a:t> ID Root Cause and Escapes</a:t>
          </a:r>
          <a:endParaRPr lang="en-US" sz="1100" b="1"/>
        </a:p>
      </xdr:txBody>
    </xdr:sp>
    <xdr:clientData/>
  </xdr:twoCellAnchor>
  <xdr:twoCellAnchor>
    <xdr:from>
      <xdr:col>13</xdr:col>
      <xdr:colOff>139700</xdr:colOff>
      <xdr:row>11</xdr:row>
      <xdr:rowOff>63500</xdr:rowOff>
    </xdr:from>
    <xdr:to>
      <xdr:col>15</xdr:col>
      <xdr:colOff>482600</xdr:colOff>
      <xdr:row>12</xdr:row>
      <xdr:rowOff>63500</xdr:rowOff>
    </xdr:to>
    <xdr:sp macro="" textlink="">
      <xdr:nvSpPr>
        <xdr:cNvPr id="111619" name="Button 3">
          <a:extLst>
            <a:ext uri="{63B3BB69-23CF-44E3-9099-C40C66FF867C}">
              <a14:compatExt xmlns:a14="http://schemas.microsoft.com/office/drawing/2010/main" spid="_x0000_s111619"/>
            </a:ext>
            <a:ext uri="{FF2B5EF4-FFF2-40B4-BE49-F238E27FC236}">
              <a16:creationId xmlns:a16="http://schemas.microsoft.com/office/drawing/2014/main" id="{00000000-0008-0000-0C00-000003B401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Calibri" pitchFamily="2" charset="0"/>
              <a:cs typeface="Calibri" pitchFamily="2" charset="0"/>
            </a:rPr>
            <a:t>Add Containment at Supplier Location</a:t>
          </a:r>
        </a:p>
      </xdr:txBody>
    </xdr:sp>
    <xdr:clientData fPrintsWithSheet="0"/>
  </xdr:twoCellAnchor>
</xdr:wsDr>
</file>

<file path=xl/drawings/drawing12.xml><?xml version="1.0" encoding="utf-8"?>
<xdr:wsDr xmlns:xdr="http://purl.oclc.org/ooxml/drawingml/spreadsheetDrawing" xmlns:a="http://purl.oclc.org/ooxml/drawingml/main">
  <xdr:twoCellAnchor>
    <xdr:from>
      <xdr:col>1</xdr:col>
      <xdr:colOff>0</xdr:colOff>
      <xdr:row>25</xdr:row>
      <xdr:rowOff>11906</xdr:rowOff>
    </xdr:from>
    <xdr:to>
      <xdr:col>1</xdr:col>
      <xdr:colOff>1821656</xdr:colOff>
      <xdr:row>26</xdr:row>
      <xdr:rowOff>11906</xdr:rowOff>
    </xdr:to>
    <xdr:sp macro="[0]!MSA" textlink="">
      <xdr:nvSpPr>
        <xdr:cNvPr id="2" name="Rectangle 1">
          <a:extLst>
            <a:ext uri="{FF2B5EF4-FFF2-40B4-BE49-F238E27FC236}">
              <a16:creationId xmlns:a16="http://schemas.microsoft.com/office/drawing/2014/main" id="{00000000-0008-0000-0D00-000002000000}"/>
            </a:ext>
          </a:extLst>
        </xdr:cNvPr>
        <xdr:cNvSpPr/>
      </xdr:nvSpPr>
      <xdr:spPr>
        <a:xfrm>
          <a:off x="0" y="2619375"/>
          <a:ext cx="1821656" cy="690562"/>
        </a:xfrm>
        <a:prstGeom prst="rect">
          <a:avLst/>
        </a:prstGeom>
        <a:solidFill>
          <a:srgbClr val="FF00FF"/>
        </a:solidFill>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MSA "Measurement Systems Analysis</a:t>
          </a:r>
          <a:r>
            <a:rPr lang="en-US" sz="1100"/>
            <a:t>"</a:t>
          </a:r>
        </a:p>
      </xdr:txBody>
    </xdr:sp>
    <xdr:clientData/>
  </xdr:twoCellAnchor>
  <xdr:twoCellAnchor>
    <xdr:from>
      <xdr:col>1</xdr:col>
      <xdr:colOff>0</xdr:colOff>
      <xdr:row>26</xdr:row>
      <xdr:rowOff>0</xdr:rowOff>
    </xdr:from>
    <xdr:to>
      <xdr:col>1</xdr:col>
      <xdr:colOff>1821656</xdr:colOff>
      <xdr:row>26</xdr:row>
      <xdr:rowOff>666750</xdr:rowOff>
    </xdr:to>
    <xdr:sp macro="[0]!PFD" textlink="">
      <xdr:nvSpPr>
        <xdr:cNvPr id="3" name="Rectangle 2">
          <a:extLst>
            <a:ext uri="{FF2B5EF4-FFF2-40B4-BE49-F238E27FC236}">
              <a16:creationId xmlns:a16="http://schemas.microsoft.com/office/drawing/2014/main" id="{00000000-0008-0000-0D00-000003000000}"/>
            </a:ext>
          </a:extLst>
        </xdr:cNvPr>
        <xdr:cNvSpPr/>
      </xdr:nvSpPr>
      <xdr:spPr>
        <a:xfrm>
          <a:off x="0" y="3298031"/>
          <a:ext cx="1821656" cy="666750"/>
        </a:xfrm>
        <a:prstGeom prst="rect">
          <a:avLst/>
        </a:prstGeom>
        <a:solidFill>
          <a:srgbClr val="FF99CC"/>
        </a:solidFill>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ysClr val="windowText" lastClr="000000"/>
              </a:solidFill>
            </a:rPr>
            <a:t>Process Flow</a:t>
          </a:r>
          <a:r>
            <a:rPr lang="en-US" sz="1400" b="1" baseline="0%">
              <a:solidFill>
                <a:sysClr val="windowText" lastClr="000000"/>
              </a:solidFill>
            </a:rPr>
            <a:t> Diagram</a:t>
          </a:r>
          <a:endParaRPr lang="en-US" sz="1400" b="1">
            <a:solidFill>
              <a:sysClr val="windowText" lastClr="000000"/>
            </a:solidFill>
          </a:endParaRPr>
        </a:p>
      </xdr:txBody>
    </xdr:sp>
    <xdr:clientData/>
  </xdr:twoCellAnchor>
  <xdr:twoCellAnchor>
    <xdr:from>
      <xdr:col>1</xdr:col>
      <xdr:colOff>11907</xdr:colOff>
      <xdr:row>27</xdr:row>
      <xdr:rowOff>0</xdr:rowOff>
    </xdr:from>
    <xdr:to>
      <xdr:col>2</xdr:col>
      <xdr:colOff>0</xdr:colOff>
      <xdr:row>28</xdr:row>
      <xdr:rowOff>0</xdr:rowOff>
    </xdr:to>
    <xdr:sp macro="[0]!CapStudy" textlink="">
      <xdr:nvSpPr>
        <xdr:cNvPr id="5" name="Rectangle 4">
          <a:extLst>
            <a:ext uri="{FF2B5EF4-FFF2-40B4-BE49-F238E27FC236}">
              <a16:creationId xmlns:a16="http://schemas.microsoft.com/office/drawing/2014/main" id="{00000000-0008-0000-0D00-000005000000}"/>
            </a:ext>
          </a:extLst>
        </xdr:cNvPr>
        <xdr:cNvSpPr/>
      </xdr:nvSpPr>
      <xdr:spPr>
        <a:xfrm>
          <a:off x="11907" y="4679156"/>
          <a:ext cx="1821656" cy="690563"/>
        </a:xfrm>
        <a:prstGeom prst="rect">
          <a:avLst/>
        </a:prstGeom>
        <a:solidFill>
          <a:srgbClr val="00FF99"/>
        </a:solidFill>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ysClr val="windowText" lastClr="000000"/>
              </a:solidFill>
            </a:rPr>
            <a:t>Process Capability Study Worksheet</a:t>
          </a:r>
        </a:p>
      </xdr:txBody>
    </xdr:sp>
    <xdr:clientData/>
  </xdr:twoCellAnchor>
  <xdr:twoCellAnchor>
    <xdr:from>
      <xdr:col>1</xdr:col>
      <xdr:colOff>0</xdr:colOff>
      <xdr:row>28</xdr:row>
      <xdr:rowOff>0</xdr:rowOff>
    </xdr:from>
    <xdr:to>
      <xdr:col>2</xdr:col>
      <xdr:colOff>0</xdr:colOff>
      <xdr:row>29</xdr:row>
      <xdr:rowOff>0</xdr:rowOff>
    </xdr:to>
    <xdr:sp macro="[0]!ProbCause" textlink="">
      <xdr:nvSpPr>
        <xdr:cNvPr id="6" name="Rectangle 5">
          <a:extLst>
            <a:ext uri="{FF2B5EF4-FFF2-40B4-BE49-F238E27FC236}">
              <a16:creationId xmlns:a16="http://schemas.microsoft.com/office/drawing/2014/main" id="{00000000-0008-0000-0D00-000006000000}"/>
            </a:ext>
          </a:extLst>
        </xdr:cNvPr>
        <xdr:cNvSpPr/>
      </xdr:nvSpPr>
      <xdr:spPr>
        <a:xfrm>
          <a:off x="0" y="5369719"/>
          <a:ext cx="1833563" cy="690562"/>
        </a:xfrm>
        <a:prstGeom prst="rect">
          <a:avLst/>
        </a:prstGeom>
        <a:solidFill>
          <a:srgbClr val="FCE4D6"/>
        </a:solidFill>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ysClr val="windowText" lastClr="000000"/>
              </a:solidFill>
            </a:rPr>
            <a:t>Probable Causes</a:t>
          </a:r>
        </a:p>
      </xdr:txBody>
    </xdr:sp>
    <xdr:clientData/>
  </xdr:twoCellAnchor>
  <xdr:twoCellAnchor>
    <xdr:from>
      <xdr:col>1</xdr:col>
      <xdr:colOff>0</xdr:colOff>
      <xdr:row>29</xdr:row>
      <xdr:rowOff>0</xdr:rowOff>
    </xdr:from>
    <xdr:to>
      <xdr:col>2</xdr:col>
      <xdr:colOff>0</xdr:colOff>
      <xdr:row>30</xdr:row>
      <xdr:rowOff>0</xdr:rowOff>
    </xdr:to>
    <xdr:sp macro="[0]!CauseEffect" textlink="">
      <xdr:nvSpPr>
        <xdr:cNvPr id="7" name="Rectangle 6">
          <a:extLst>
            <a:ext uri="{FF2B5EF4-FFF2-40B4-BE49-F238E27FC236}">
              <a16:creationId xmlns:a16="http://schemas.microsoft.com/office/drawing/2014/main" id="{00000000-0008-0000-0D00-000007000000}"/>
            </a:ext>
          </a:extLst>
        </xdr:cNvPr>
        <xdr:cNvSpPr/>
      </xdr:nvSpPr>
      <xdr:spPr>
        <a:xfrm>
          <a:off x="0" y="6060281"/>
          <a:ext cx="1833563" cy="690563"/>
        </a:xfrm>
        <a:prstGeom prst="rect">
          <a:avLst/>
        </a:prstGeom>
        <a:solidFill>
          <a:schemeClr val="accent4">
            <a:lumMod val="20%"/>
            <a:lumOff val="80%"/>
          </a:schemeClr>
        </a:solidFill>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b="1">
              <a:solidFill>
                <a:sysClr val="windowText" lastClr="000000"/>
              </a:solidFill>
            </a:rPr>
            <a:t>Cause &amp; Effect Diagram</a:t>
          </a:r>
        </a:p>
      </xdr:txBody>
    </xdr:sp>
    <xdr:clientData/>
  </xdr:twoCellAnchor>
  <xdr:twoCellAnchor>
    <xdr:from>
      <xdr:col>1</xdr:col>
      <xdr:colOff>0</xdr:colOff>
      <xdr:row>30</xdr:row>
      <xdr:rowOff>0</xdr:rowOff>
    </xdr:from>
    <xdr:to>
      <xdr:col>2</xdr:col>
      <xdr:colOff>0</xdr:colOff>
      <xdr:row>31</xdr:row>
      <xdr:rowOff>0</xdr:rowOff>
    </xdr:to>
    <xdr:sp macro="[0]!HyothesisTesting" textlink="">
      <xdr:nvSpPr>
        <xdr:cNvPr id="8" name="Rectangle 7">
          <a:extLst>
            <a:ext uri="{FF2B5EF4-FFF2-40B4-BE49-F238E27FC236}">
              <a16:creationId xmlns:a16="http://schemas.microsoft.com/office/drawing/2014/main" id="{00000000-0008-0000-0D00-000008000000}"/>
            </a:ext>
          </a:extLst>
        </xdr:cNvPr>
        <xdr:cNvSpPr/>
      </xdr:nvSpPr>
      <xdr:spPr>
        <a:xfrm>
          <a:off x="0" y="6750844"/>
          <a:ext cx="1833563" cy="690562"/>
        </a:xfrm>
        <a:prstGeom prst="rect">
          <a:avLst/>
        </a:prstGeom>
        <a:solidFill>
          <a:schemeClr val="accent6">
            <a:lumMod val="40%"/>
            <a:lumOff val="60%"/>
          </a:schemeClr>
        </a:solidFill>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ysClr val="windowText" lastClr="000000"/>
              </a:solidFill>
            </a:rPr>
            <a:t>Hypothesis Testing</a:t>
          </a:r>
        </a:p>
      </xdr:txBody>
    </xdr:sp>
    <xdr:clientData/>
  </xdr:twoCellAnchor>
  <xdr:twoCellAnchor>
    <xdr:from>
      <xdr:col>7</xdr:col>
      <xdr:colOff>687917</xdr:colOff>
      <xdr:row>19</xdr:row>
      <xdr:rowOff>216959</xdr:rowOff>
    </xdr:from>
    <xdr:to>
      <xdr:col>11</xdr:col>
      <xdr:colOff>896354</xdr:colOff>
      <xdr:row>22</xdr:row>
      <xdr:rowOff>38366</xdr:rowOff>
    </xdr:to>
    <xdr:sp macro="[0]!OpenD5" textlink="">
      <xdr:nvSpPr>
        <xdr:cNvPr id="9" name="Right Arrow 8">
          <a:extLst>
            <a:ext uri="{FF2B5EF4-FFF2-40B4-BE49-F238E27FC236}">
              <a16:creationId xmlns:a16="http://schemas.microsoft.com/office/drawing/2014/main" id="{00000000-0008-0000-0D00-000009000000}"/>
            </a:ext>
          </a:extLst>
        </xdr:cNvPr>
        <xdr:cNvSpPr/>
      </xdr:nvSpPr>
      <xdr:spPr>
        <a:xfrm>
          <a:off x="5080000" y="7127876"/>
          <a:ext cx="3584521" cy="932657"/>
        </a:xfrm>
        <a:prstGeom prst="rightArrow">
          <a:avLst/>
        </a:prstGeom>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Proceed to D5 CHOSE CORRECTIVE ACTION</a:t>
          </a:r>
        </a:p>
      </xdr:txBody>
    </xdr:sp>
    <xdr:clientData/>
  </xdr:twoCellAnchor>
  <xdr:twoCellAnchor>
    <xdr:from>
      <xdr:col>12</xdr:col>
      <xdr:colOff>901700</xdr:colOff>
      <xdr:row>3</xdr:row>
      <xdr:rowOff>330200</xdr:rowOff>
    </xdr:from>
    <xdr:to>
      <xdr:col>15</xdr:col>
      <xdr:colOff>482600</xdr:colOff>
      <xdr:row>5</xdr:row>
      <xdr:rowOff>38100</xdr:rowOff>
    </xdr:to>
    <xdr:sp macro="" textlink="">
      <xdr:nvSpPr>
        <xdr:cNvPr id="140289" name="Button 1">
          <a:extLst>
            <a:ext uri="{63B3BB69-23CF-44E3-9099-C40C66FF867C}">
              <a14:compatExt xmlns:a14="http://schemas.microsoft.com/office/drawing/2010/main" spid="_x0000_s140289"/>
            </a:ext>
            <a:ext uri="{FF2B5EF4-FFF2-40B4-BE49-F238E27FC236}">
              <a16:creationId xmlns:a16="http://schemas.microsoft.com/office/drawing/2014/main" id="{00000000-0008-0000-0D00-0000012402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Calibri" pitchFamily="2" charset="0"/>
              <a:cs typeface="Calibri" pitchFamily="2" charset="0"/>
            </a:rPr>
            <a:t>Add Occurrence Action Item</a:t>
          </a:r>
        </a:p>
      </xdr:txBody>
    </xdr:sp>
    <xdr:clientData fPrintsWithSheet="0"/>
  </xdr:twoCellAnchor>
  <xdr:twoCellAnchor>
    <xdr:from>
      <xdr:col>13</xdr:col>
      <xdr:colOff>63500</xdr:colOff>
      <xdr:row>12</xdr:row>
      <xdr:rowOff>330200</xdr:rowOff>
    </xdr:from>
    <xdr:to>
      <xdr:col>15</xdr:col>
      <xdr:colOff>558800</xdr:colOff>
      <xdr:row>14</xdr:row>
      <xdr:rowOff>25400</xdr:rowOff>
    </xdr:to>
    <xdr:sp macro="" textlink="">
      <xdr:nvSpPr>
        <xdr:cNvPr id="140290" name="Button 2">
          <a:extLst>
            <a:ext uri="{63B3BB69-23CF-44E3-9099-C40C66FF867C}">
              <a14:compatExt xmlns:a14="http://schemas.microsoft.com/office/drawing/2010/main" spid="_x0000_s140290"/>
            </a:ext>
            <a:ext uri="{FF2B5EF4-FFF2-40B4-BE49-F238E27FC236}">
              <a16:creationId xmlns:a16="http://schemas.microsoft.com/office/drawing/2014/main" id="{00000000-0008-0000-0D00-0000022402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Calibri" pitchFamily="2" charset="0"/>
              <a:cs typeface="Calibri" pitchFamily="2" charset="0"/>
            </a:rPr>
            <a:t>Add Escape Action Item</a:t>
          </a:r>
        </a:p>
      </xdr:txBody>
    </xdr:sp>
    <xdr:clientData fPrintsWithSheet="0"/>
  </xdr:twoCellAnchor>
  <xdr:twoCellAnchor>
    <xdr:from>
      <xdr:col>1</xdr:col>
      <xdr:colOff>12435</xdr:colOff>
      <xdr:row>31</xdr:row>
      <xdr:rowOff>0</xdr:rowOff>
    </xdr:from>
    <xdr:to>
      <xdr:col>1</xdr:col>
      <xdr:colOff>2143125</xdr:colOff>
      <xdr:row>32</xdr:row>
      <xdr:rowOff>0</xdr:rowOff>
    </xdr:to>
    <xdr:sp macro="[0]!FiveWHY" textlink="">
      <xdr:nvSpPr>
        <xdr:cNvPr id="14" name="Rectangle 13">
          <a:extLst>
            <a:ext uri="{FF2B5EF4-FFF2-40B4-BE49-F238E27FC236}">
              <a16:creationId xmlns:a16="http://schemas.microsoft.com/office/drawing/2014/main" id="{00000000-0008-0000-0D00-00000E000000}"/>
            </a:ext>
          </a:extLst>
        </xdr:cNvPr>
        <xdr:cNvSpPr/>
      </xdr:nvSpPr>
      <xdr:spPr>
        <a:xfrm>
          <a:off x="126735" y="7324725"/>
          <a:ext cx="2130690" cy="771525"/>
        </a:xfrm>
        <a:prstGeom prst="rect">
          <a:avLst/>
        </a:prstGeom>
        <a:solidFill>
          <a:srgbClr val="9999FF"/>
        </a:solidFill>
        <a:ln>
          <a:solidFill>
            <a:schemeClr val="tx1"/>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5 WHY Template</a:t>
          </a:r>
        </a:p>
      </xdr:txBody>
    </xdr:sp>
    <xdr:clientData/>
  </xdr:twoCellAnchor>
  <xdr:twoCellAnchor>
    <xdr:from>
      <xdr:col>1</xdr:col>
      <xdr:colOff>12435</xdr:colOff>
      <xdr:row>32</xdr:row>
      <xdr:rowOff>0</xdr:rowOff>
    </xdr:from>
    <xdr:to>
      <xdr:col>2</xdr:col>
      <xdr:colOff>9525</xdr:colOff>
      <xdr:row>33</xdr:row>
      <xdr:rowOff>0</xdr:rowOff>
    </xdr:to>
    <xdr:sp macro="[0]!IS_ISNOT" textlink="">
      <xdr:nvSpPr>
        <xdr:cNvPr id="15" name="Rectangle 14">
          <a:extLst>
            <a:ext uri="{FF2B5EF4-FFF2-40B4-BE49-F238E27FC236}">
              <a16:creationId xmlns:a16="http://schemas.microsoft.com/office/drawing/2014/main" id="{00000000-0008-0000-0D00-00000F000000}"/>
            </a:ext>
          </a:extLst>
        </xdr:cNvPr>
        <xdr:cNvSpPr/>
      </xdr:nvSpPr>
      <xdr:spPr>
        <a:xfrm>
          <a:off x="126735" y="8096250"/>
          <a:ext cx="2159265" cy="771525"/>
        </a:xfrm>
        <a:prstGeom prst="rect">
          <a:avLst/>
        </a:prstGeom>
        <a:solidFill>
          <a:srgbClr val="FF7C80"/>
        </a:solidFill>
        <a:ln>
          <a:solidFill>
            <a:schemeClr val="tx1"/>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IS / IS NOT</a:t>
          </a:r>
        </a:p>
      </xdr:txBody>
    </xdr:sp>
    <xdr:clientData/>
  </xdr:twoCellAnchor>
</xdr:wsDr>
</file>

<file path=xl/drawings/drawing13.xml><?xml version="1.0" encoding="utf-8"?>
<xdr:wsDr xmlns:xdr="http://purl.oclc.org/ooxml/drawingml/spreadsheetDrawing" xmlns:a="http://purl.oclc.org/ooxml/drawingml/main">
  <xdr:twoCellAnchor>
    <xdr:from>
      <xdr:col>6</xdr:col>
      <xdr:colOff>276226</xdr:colOff>
      <xdr:row>6</xdr:row>
      <xdr:rowOff>28574</xdr:rowOff>
    </xdr:from>
    <xdr:to>
      <xdr:col>11</xdr:col>
      <xdr:colOff>845820</xdr:colOff>
      <xdr:row>9</xdr:row>
      <xdr:rowOff>19049</xdr:rowOff>
    </xdr:to>
    <xdr:sp macro="[0]!OpenD6" textlink="">
      <xdr:nvSpPr>
        <xdr:cNvPr id="2" name="Right Arrow 1">
          <a:extLst>
            <a:ext uri="{FF2B5EF4-FFF2-40B4-BE49-F238E27FC236}">
              <a16:creationId xmlns:a16="http://schemas.microsoft.com/office/drawing/2014/main" id="{00000000-0008-0000-0E00-000002000000}"/>
            </a:ext>
          </a:extLst>
        </xdr:cNvPr>
        <xdr:cNvSpPr/>
      </xdr:nvSpPr>
      <xdr:spPr>
        <a:xfrm>
          <a:off x="4143376" y="1857374"/>
          <a:ext cx="4398644" cy="571500"/>
        </a:xfrm>
        <a:prstGeom prst="rightArrow">
          <a:avLst/>
        </a:prstGeom>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b="1"/>
            <a:t>Proceed to D6 IMPLEMENT &amp; VALIDATE CA</a:t>
          </a:r>
        </a:p>
      </xdr:txBody>
    </xdr:sp>
    <xdr:clientData/>
  </xdr:twoCellAnchor>
</xdr:wsDr>
</file>

<file path=xl/drawings/drawing14.xml><?xml version="1.0" encoding="utf-8"?>
<xdr:wsDr xmlns:xdr="http://purl.oclc.org/ooxml/drawingml/spreadsheetDrawing" xmlns:a="http://purl.oclc.org/ooxml/drawingml/main">
  <xdr:twoCellAnchor>
    <xdr:from>
      <xdr:col>1</xdr:col>
      <xdr:colOff>0</xdr:colOff>
      <xdr:row>17</xdr:row>
      <xdr:rowOff>0</xdr:rowOff>
    </xdr:from>
    <xdr:to>
      <xdr:col>1</xdr:col>
      <xdr:colOff>1821656</xdr:colOff>
      <xdr:row>18</xdr:row>
      <xdr:rowOff>2645</xdr:rowOff>
    </xdr:to>
    <xdr:sp macro="[0]!MSA" textlink="">
      <xdr:nvSpPr>
        <xdr:cNvPr id="2" name="Rectangle 1">
          <a:extLst>
            <a:ext uri="{FF2B5EF4-FFF2-40B4-BE49-F238E27FC236}">
              <a16:creationId xmlns:a16="http://schemas.microsoft.com/office/drawing/2014/main" id="{00000000-0008-0000-0F00-000002000000}"/>
            </a:ext>
          </a:extLst>
        </xdr:cNvPr>
        <xdr:cNvSpPr/>
      </xdr:nvSpPr>
      <xdr:spPr>
        <a:xfrm>
          <a:off x="0" y="3820583"/>
          <a:ext cx="1821656" cy="690562"/>
        </a:xfrm>
        <a:prstGeom prst="rect">
          <a:avLst/>
        </a:prstGeom>
        <a:solidFill>
          <a:srgbClr val="FF00FF"/>
        </a:solidFill>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MSA "Measurement Systems Analysis</a:t>
          </a:r>
          <a:r>
            <a:rPr lang="en-US" sz="1100"/>
            <a:t>"</a:t>
          </a:r>
        </a:p>
      </xdr:txBody>
    </xdr:sp>
    <xdr:clientData/>
  </xdr:twoCellAnchor>
  <xdr:twoCellAnchor>
    <xdr:from>
      <xdr:col>1</xdr:col>
      <xdr:colOff>0</xdr:colOff>
      <xdr:row>18</xdr:row>
      <xdr:rowOff>0</xdr:rowOff>
    </xdr:from>
    <xdr:to>
      <xdr:col>2</xdr:col>
      <xdr:colOff>0</xdr:colOff>
      <xdr:row>19</xdr:row>
      <xdr:rowOff>0</xdr:rowOff>
    </xdr:to>
    <xdr:sp macro="[0]!PFD" textlink="">
      <xdr:nvSpPr>
        <xdr:cNvPr id="3" name="Rectangle 2">
          <a:extLst>
            <a:ext uri="{FF2B5EF4-FFF2-40B4-BE49-F238E27FC236}">
              <a16:creationId xmlns:a16="http://schemas.microsoft.com/office/drawing/2014/main" id="{00000000-0008-0000-0F00-000003000000}"/>
            </a:ext>
          </a:extLst>
        </xdr:cNvPr>
        <xdr:cNvSpPr/>
      </xdr:nvSpPr>
      <xdr:spPr>
        <a:xfrm>
          <a:off x="116417" y="5979583"/>
          <a:ext cx="1672166" cy="687917"/>
        </a:xfrm>
        <a:prstGeom prst="rect">
          <a:avLst/>
        </a:prstGeom>
        <a:solidFill>
          <a:srgbClr val="FF99CC"/>
        </a:solidFill>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ysClr val="windowText" lastClr="000000"/>
              </a:solidFill>
            </a:rPr>
            <a:t>Process Flow</a:t>
          </a:r>
          <a:r>
            <a:rPr lang="en-US" sz="1400" b="1" baseline="0%">
              <a:solidFill>
                <a:sysClr val="windowText" lastClr="000000"/>
              </a:solidFill>
            </a:rPr>
            <a:t> Diagram or Value Stream Mapping</a:t>
          </a:r>
          <a:endParaRPr lang="en-US" sz="1400" b="1">
            <a:solidFill>
              <a:sysClr val="windowText" lastClr="000000"/>
            </a:solidFill>
          </a:endParaRPr>
        </a:p>
      </xdr:txBody>
    </xdr:sp>
    <xdr:clientData/>
  </xdr:twoCellAnchor>
  <xdr:twoCellAnchor>
    <xdr:from>
      <xdr:col>1</xdr:col>
      <xdr:colOff>11907</xdr:colOff>
      <xdr:row>19</xdr:row>
      <xdr:rowOff>21167</xdr:rowOff>
    </xdr:from>
    <xdr:to>
      <xdr:col>1</xdr:col>
      <xdr:colOff>1671638</xdr:colOff>
      <xdr:row>19</xdr:row>
      <xdr:rowOff>686594</xdr:rowOff>
    </xdr:to>
    <xdr:sp macro="[0]!CapStudy" textlink="">
      <xdr:nvSpPr>
        <xdr:cNvPr id="5" name="Rectangle 4">
          <a:extLst>
            <a:ext uri="{FF2B5EF4-FFF2-40B4-BE49-F238E27FC236}">
              <a16:creationId xmlns:a16="http://schemas.microsoft.com/office/drawing/2014/main" id="{00000000-0008-0000-0F00-000005000000}"/>
            </a:ext>
          </a:extLst>
        </xdr:cNvPr>
        <xdr:cNvSpPr/>
      </xdr:nvSpPr>
      <xdr:spPr>
        <a:xfrm>
          <a:off x="11907" y="6508750"/>
          <a:ext cx="1659731" cy="665427"/>
        </a:xfrm>
        <a:prstGeom prst="rect">
          <a:avLst/>
        </a:prstGeom>
        <a:solidFill>
          <a:srgbClr val="00FF99"/>
        </a:solidFill>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ysClr val="windowText" lastClr="000000"/>
              </a:solidFill>
            </a:rPr>
            <a:t>Process Capability Study Worksheet</a:t>
          </a:r>
        </a:p>
      </xdr:txBody>
    </xdr:sp>
    <xdr:clientData/>
  </xdr:twoCellAnchor>
  <xdr:twoCellAnchor>
    <xdr:from>
      <xdr:col>1</xdr:col>
      <xdr:colOff>0</xdr:colOff>
      <xdr:row>19</xdr:row>
      <xdr:rowOff>686594</xdr:rowOff>
    </xdr:from>
    <xdr:to>
      <xdr:col>1</xdr:col>
      <xdr:colOff>1833563</xdr:colOff>
      <xdr:row>21</xdr:row>
      <xdr:rowOff>1322</xdr:rowOff>
    </xdr:to>
    <xdr:sp macro="[0]!ProbCause" textlink="">
      <xdr:nvSpPr>
        <xdr:cNvPr id="6" name="Rectangle 5">
          <a:extLst>
            <a:ext uri="{FF2B5EF4-FFF2-40B4-BE49-F238E27FC236}">
              <a16:creationId xmlns:a16="http://schemas.microsoft.com/office/drawing/2014/main" id="{00000000-0008-0000-0F00-000006000000}"/>
            </a:ext>
          </a:extLst>
        </xdr:cNvPr>
        <xdr:cNvSpPr/>
      </xdr:nvSpPr>
      <xdr:spPr>
        <a:xfrm>
          <a:off x="0" y="6570927"/>
          <a:ext cx="1833563" cy="690562"/>
        </a:xfrm>
        <a:prstGeom prst="rect">
          <a:avLst/>
        </a:prstGeom>
        <a:solidFill>
          <a:srgbClr val="FCE4D6"/>
        </a:solidFill>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ysClr val="windowText" lastClr="000000"/>
              </a:solidFill>
            </a:rPr>
            <a:t>Probable Causes</a:t>
          </a:r>
        </a:p>
      </xdr:txBody>
    </xdr:sp>
    <xdr:clientData/>
  </xdr:twoCellAnchor>
  <xdr:twoCellAnchor>
    <xdr:from>
      <xdr:col>1</xdr:col>
      <xdr:colOff>0</xdr:colOff>
      <xdr:row>21</xdr:row>
      <xdr:rowOff>1322</xdr:rowOff>
    </xdr:from>
    <xdr:to>
      <xdr:col>1</xdr:col>
      <xdr:colOff>1833563</xdr:colOff>
      <xdr:row>22</xdr:row>
      <xdr:rowOff>3969</xdr:rowOff>
    </xdr:to>
    <xdr:sp macro="[0]!CauseEffect" textlink="">
      <xdr:nvSpPr>
        <xdr:cNvPr id="7" name="Rectangle 6">
          <a:extLst>
            <a:ext uri="{FF2B5EF4-FFF2-40B4-BE49-F238E27FC236}">
              <a16:creationId xmlns:a16="http://schemas.microsoft.com/office/drawing/2014/main" id="{00000000-0008-0000-0F00-000007000000}"/>
            </a:ext>
          </a:extLst>
        </xdr:cNvPr>
        <xdr:cNvSpPr/>
      </xdr:nvSpPr>
      <xdr:spPr>
        <a:xfrm>
          <a:off x="0" y="7261489"/>
          <a:ext cx="1833563" cy="690563"/>
        </a:xfrm>
        <a:prstGeom prst="rect">
          <a:avLst/>
        </a:prstGeom>
        <a:solidFill>
          <a:schemeClr val="accent4">
            <a:lumMod val="20%"/>
            <a:lumOff val="80%"/>
          </a:schemeClr>
        </a:solidFill>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b="1">
              <a:solidFill>
                <a:sysClr val="windowText" lastClr="000000"/>
              </a:solidFill>
            </a:rPr>
            <a:t>Cause &amp; Effect Diagram</a:t>
          </a:r>
        </a:p>
      </xdr:txBody>
    </xdr:sp>
    <xdr:clientData/>
  </xdr:twoCellAnchor>
  <xdr:twoCellAnchor>
    <xdr:from>
      <xdr:col>1</xdr:col>
      <xdr:colOff>0</xdr:colOff>
      <xdr:row>22</xdr:row>
      <xdr:rowOff>3969</xdr:rowOff>
    </xdr:from>
    <xdr:to>
      <xdr:col>1</xdr:col>
      <xdr:colOff>1833563</xdr:colOff>
      <xdr:row>23</xdr:row>
      <xdr:rowOff>6614</xdr:rowOff>
    </xdr:to>
    <xdr:sp macro="[0]!HyothesisTesting" textlink="">
      <xdr:nvSpPr>
        <xdr:cNvPr id="8" name="Rectangle 7">
          <a:extLst>
            <a:ext uri="{FF2B5EF4-FFF2-40B4-BE49-F238E27FC236}">
              <a16:creationId xmlns:a16="http://schemas.microsoft.com/office/drawing/2014/main" id="{00000000-0008-0000-0F00-000008000000}"/>
            </a:ext>
          </a:extLst>
        </xdr:cNvPr>
        <xdr:cNvSpPr/>
      </xdr:nvSpPr>
      <xdr:spPr>
        <a:xfrm>
          <a:off x="0" y="7952052"/>
          <a:ext cx="1833563" cy="690562"/>
        </a:xfrm>
        <a:prstGeom prst="rect">
          <a:avLst/>
        </a:prstGeom>
        <a:solidFill>
          <a:schemeClr val="accent6">
            <a:lumMod val="40%"/>
            <a:lumOff val="60%"/>
          </a:schemeClr>
        </a:solidFill>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ysClr val="windowText" lastClr="000000"/>
              </a:solidFill>
            </a:rPr>
            <a:t>Hypothesis Testing</a:t>
          </a:r>
        </a:p>
      </xdr:txBody>
    </xdr:sp>
    <xdr:clientData/>
  </xdr:twoCellAnchor>
  <xdr:twoCellAnchor>
    <xdr:from>
      <xdr:col>7</xdr:col>
      <xdr:colOff>402166</xdr:colOff>
      <xdr:row>8</xdr:row>
      <xdr:rowOff>42330</xdr:rowOff>
    </xdr:from>
    <xdr:to>
      <xdr:col>11</xdr:col>
      <xdr:colOff>857249</xdr:colOff>
      <xdr:row>12</xdr:row>
      <xdr:rowOff>52914</xdr:rowOff>
    </xdr:to>
    <xdr:sp macro="[0]!OpenD7" textlink="">
      <xdr:nvSpPr>
        <xdr:cNvPr id="11" name="Right Arrow 10">
          <a:extLst>
            <a:ext uri="{FF2B5EF4-FFF2-40B4-BE49-F238E27FC236}">
              <a16:creationId xmlns:a16="http://schemas.microsoft.com/office/drawing/2014/main" id="{00000000-0008-0000-0F00-00000B000000}"/>
            </a:ext>
          </a:extLst>
        </xdr:cNvPr>
        <xdr:cNvSpPr/>
      </xdr:nvSpPr>
      <xdr:spPr>
        <a:xfrm>
          <a:off x="4773083" y="2698747"/>
          <a:ext cx="3831166" cy="772584"/>
        </a:xfrm>
        <a:prstGeom prst="rightArrow">
          <a:avLst/>
        </a:prstGeom>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Proceed to D7: Take Preventative</a:t>
          </a:r>
          <a:r>
            <a:rPr lang="en-US" sz="1400" b="1" baseline="0%"/>
            <a:t> Measures</a:t>
          </a:r>
          <a:endParaRPr lang="en-US" sz="1400" b="1"/>
        </a:p>
      </xdr:txBody>
    </xdr:sp>
    <xdr:clientData/>
  </xdr:twoCellAnchor>
</xdr:wsDr>
</file>

<file path=xl/drawings/drawing15.xml><?xml version="1.0" encoding="utf-8"?>
<xdr:wsDr xmlns:xdr="http://purl.oclc.org/ooxml/drawingml/spreadsheetDrawing" xmlns:a="http://purl.oclc.org/ooxml/drawingml/main">
  <xdr:twoCellAnchor>
    <xdr:from>
      <xdr:col>1</xdr:col>
      <xdr:colOff>0</xdr:colOff>
      <xdr:row>13</xdr:row>
      <xdr:rowOff>0</xdr:rowOff>
    </xdr:from>
    <xdr:to>
      <xdr:col>2</xdr:col>
      <xdr:colOff>0</xdr:colOff>
      <xdr:row>14</xdr:row>
      <xdr:rowOff>0</xdr:rowOff>
    </xdr:to>
    <xdr:sp macro="[0]!ShowPFMEA" textlink="">
      <xdr:nvSpPr>
        <xdr:cNvPr id="2" name="Rectangle 1">
          <a:extLst>
            <a:ext uri="{FF2B5EF4-FFF2-40B4-BE49-F238E27FC236}">
              <a16:creationId xmlns:a16="http://schemas.microsoft.com/office/drawing/2014/main" id="{00000000-0008-0000-1000-000002000000}"/>
            </a:ext>
          </a:extLst>
        </xdr:cNvPr>
        <xdr:cNvSpPr/>
      </xdr:nvSpPr>
      <xdr:spPr>
        <a:xfrm>
          <a:off x="0" y="2238375"/>
          <a:ext cx="1928813" cy="690563"/>
        </a:xfrm>
        <a:prstGeom prst="rect">
          <a:avLst/>
        </a:prstGeom>
      </xdr:spPr>
      <xdr:style>
        <a:lnRef idx="2">
          <a:schemeClr val="accent4">
            <a:shade val="5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2400" b="1">
              <a:solidFill>
                <a:srgbClr val="FF0000"/>
              </a:solidFill>
            </a:rPr>
            <a:t>PFMEA</a:t>
          </a:r>
        </a:p>
      </xdr:txBody>
    </xdr:sp>
    <xdr:clientData/>
  </xdr:twoCellAnchor>
  <xdr:twoCellAnchor>
    <xdr:from>
      <xdr:col>1</xdr:col>
      <xdr:colOff>0</xdr:colOff>
      <xdr:row>14</xdr:row>
      <xdr:rowOff>0</xdr:rowOff>
    </xdr:from>
    <xdr:to>
      <xdr:col>2</xdr:col>
      <xdr:colOff>0</xdr:colOff>
      <xdr:row>15</xdr:row>
      <xdr:rowOff>0</xdr:rowOff>
    </xdr:to>
    <xdr:sp macro="[0]!ShowControlPlan" textlink="">
      <xdr:nvSpPr>
        <xdr:cNvPr id="3" name="Rectangle 2">
          <a:extLst>
            <a:ext uri="{FF2B5EF4-FFF2-40B4-BE49-F238E27FC236}">
              <a16:creationId xmlns:a16="http://schemas.microsoft.com/office/drawing/2014/main" id="{00000000-0008-0000-1000-000003000000}"/>
            </a:ext>
          </a:extLst>
        </xdr:cNvPr>
        <xdr:cNvSpPr/>
      </xdr:nvSpPr>
      <xdr:spPr>
        <a:xfrm>
          <a:off x="0" y="2928938"/>
          <a:ext cx="1928813" cy="690562"/>
        </a:xfrm>
        <a:prstGeom prst="rect">
          <a:avLst/>
        </a:prstGeom>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rgbClr val="FF0000"/>
              </a:solidFill>
            </a:rPr>
            <a:t>Control Plan</a:t>
          </a:r>
        </a:p>
      </xdr:txBody>
    </xdr:sp>
    <xdr:clientData/>
  </xdr:twoCellAnchor>
  <xdr:twoCellAnchor>
    <xdr:from>
      <xdr:col>8</xdr:col>
      <xdr:colOff>380999</xdr:colOff>
      <xdr:row>4</xdr:row>
      <xdr:rowOff>154780</xdr:rowOff>
    </xdr:from>
    <xdr:to>
      <xdr:col>11</xdr:col>
      <xdr:colOff>869155</xdr:colOff>
      <xdr:row>9</xdr:row>
      <xdr:rowOff>47624</xdr:rowOff>
    </xdr:to>
    <xdr:sp macro="[0]!OpenD8" textlink="">
      <xdr:nvSpPr>
        <xdr:cNvPr id="5" name="Right Arrow 4">
          <a:extLst>
            <a:ext uri="{FF2B5EF4-FFF2-40B4-BE49-F238E27FC236}">
              <a16:creationId xmlns:a16="http://schemas.microsoft.com/office/drawing/2014/main" id="{00000000-0008-0000-1000-000005000000}"/>
            </a:ext>
          </a:extLst>
        </xdr:cNvPr>
        <xdr:cNvSpPr/>
      </xdr:nvSpPr>
      <xdr:spPr>
        <a:xfrm>
          <a:off x="5881687" y="1345405"/>
          <a:ext cx="2738437" cy="964407"/>
        </a:xfrm>
        <a:prstGeom prst="rightArrow">
          <a:avLst/>
        </a:prstGeom>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b="1"/>
            <a:t>Proceed to D8</a:t>
          </a:r>
        </a:p>
        <a:p>
          <a:pPr algn="l"/>
          <a:r>
            <a:rPr lang="en-US" sz="1200" b="1"/>
            <a:t>Congratulate</a:t>
          </a:r>
          <a:r>
            <a:rPr lang="en-US" sz="1200" b="1" baseline="0%"/>
            <a:t> Team</a:t>
          </a:r>
          <a:endParaRPr lang="en-US" sz="1200" b="1"/>
        </a:p>
      </xdr:txBody>
    </xdr:sp>
    <xdr:clientData/>
  </xdr:twoCellAnchor>
</xdr:wsDr>
</file>

<file path=xl/drawings/drawing16.xml><?xml version="1.0" encoding="utf-8"?>
<xdr:wsDr xmlns:xdr="http://purl.oclc.org/ooxml/drawingml/spreadsheetDrawing" xmlns:a="http://purl.oclc.org/ooxml/drawingml/main">
  <xdr:twoCellAnchor>
    <xdr:from>
      <xdr:col>9</xdr:col>
      <xdr:colOff>609599</xdr:colOff>
      <xdr:row>10</xdr:row>
      <xdr:rowOff>28575</xdr:rowOff>
    </xdr:from>
    <xdr:to>
      <xdr:col>11</xdr:col>
      <xdr:colOff>895350</xdr:colOff>
      <xdr:row>11</xdr:row>
      <xdr:rowOff>171450</xdr:rowOff>
    </xdr:to>
    <xdr:sp macro="[0]!Generate8D_Report" textlink="">
      <xdr:nvSpPr>
        <xdr:cNvPr id="2" name="Rounded Rectangle 1">
          <a:extLst>
            <a:ext uri="{FF2B5EF4-FFF2-40B4-BE49-F238E27FC236}">
              <a16:creationId xmlns:a16="http://schemas.microsoft.com/office/drawing/2014/main" id="{00000000-0008-0000-1100-000002000000}"/>
            </a:ext>
          </a:extLst>
        </xdr:cNvPr>
        <xdr:cNvSpPr/>
      </xdr:nvSpPr>
      <xdr:spPr>
        <a:xfrm>
          <a:off x="6715124" y="1838325"/>
          <a:ext cx="1933576" cy="333375"/>
        </a:xfrm>
        <a:prstGeom prst="roundRect">
          <a:avLst/>
        </a:prstGeom>
      </xdr:spPr>
      <xdr:style>
        <a:lnRef idx="2">
          <a:schemeClr val="dk1">
            <a:shade val="50%"/>
          </a:schemeClr>
        </a:lnRef>
        <a:fillRef idx="1">
          <a:schemeClr val="dk1"/>
        </a:fillRef>
        <a:effectRef idx="0">
          <a:schemeClr val="dk1"/>
        </a:effectRef>
        <a:fontRef idx="minor">
          <a:schemeClr val="lt1"/>
        </a:fontRef>
      </xdr:style>
      <xdr:txBody>
        <a:bodyPr vertOverflow="clip" horzOverflow="clip" rtlCol="0" anchor="ctr"/>
        <a:lstStyle/>
        <a:p>
          <a:pPr algn="ctr"/>
          <a:r>
            <a:rPr lang="en-US" sz="1100" b="1"/>
            <a:t>Generate</a:t>
          </a:r>
          <a:r>
            <a:rPr lang="en-US" sz="1100" b="1" baseline="0%"/>
            <a:t> 8D Report</a:t>
          </a:r>
          <a:endParaRPr lang="en-US" sz="1100" b="1"/>
        </a:p>
      </xdr:txBody>
    </xdr:sp>
    <xdr:clientData/>
  </xdr:twoCellAnchor>
  <xdr:twoCellAnchor>
    <xdr:from>
      <xdr:col>10</xdr:col>
      <xdr:colOff>9524</xdr:colOff>
      <xdr:row>7</xdr:row>
      <xdr:rowOff>0</xdr:rowOff>
    </xdr:from>
    <xdr:to>
      <xdr:col>11</xdr:col>
      <xdr:colOff>904874</xdr:colOff>
      <xdr:row>8</xdr:row>
      <xdr:rowOff>161925</xdr:rowOff>
    </xdr:to>
    <xdr:sp macro="[0]!ShowPeer" textlink="">
      <xdr:nvSpPr>
        <xdr:cNvPr id="3" name="Rectangle 2">
          <a:extLst>
            <a:ext uri="{FF2B5EF4-FFF2-40B4-BE49-F238E27FC236}">
              <a16:creationId xmlns:a16="http://schemas.microsoft.com/office/drawing/2014/main" id="{00000000-0008-0000-1100-000003000000}"/>
            </a:ext>
          </a:extLst>
        </xdr:cNvPr>
        <xdr:cNvSpPr/>
      </xdr:nvSpPr>
      <xdr:spPr>
        <a:xfrm>
          <a:off x="6724649" y="1238250"/>
          <a:ext cx="1933575" cy="352425"/>
        </a:xfrm>
        <a:prstGeom prst="rect">
          <a:avLst/>
        </a:prstGeom>
      </xdr:spPr>
      <xdr:style>
        <a:lnRef idx="2">
          <a:schemeClr val="accent6">
            <a:shade val="5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600" b="1">
              <a:solidFill>
                <a:schemeClr val="bg1"/>
              </a:solidFill>
            </a:rPr>
            <a:t>SCAR Review Board</a:t>
          </a:r>
        </a:p>
      </xdr:txBody>
    </xdr:sp>
    <xdr:clientData/>
  </xdr:twoCellAnchor>
  <xdr:twoCellAnchor>
    <xdr:from>
      <xdr:col>11</xdr:col>
      <xdr:colOff>25400</xdr:colOff>
      <xdr:row>3</xdr:row>
      <xdr:rowOff>25400</xdr:rowOff>
    </xdr:from>
    <xdr:to>
      <xdr:col>11</xdr:col>
      <xdr:colOff>914400</xdr:colOff>
      <xdr:row>3</xdr:row>
      <xdr:rowOff>177800</xdr:rowOff>
    </xdr:to>
    <xdr:sp macro="" textlink="">
      <xdr:nvSpPr>
        <xdr:cNvPr id="144393" name="Check Box 9">
          <a:extLst>
            <a:ext uri="{63B3BB69-23CF-44E3-9099-C40C66FF867C}">
              <a14:compatExt xmlns:a14="http://schemas.microsoft.com/office/drawing/2010/main" spid="_x0000_s144393"/>
            </a:ext>
            <a:ext uri="{FF2B5EF4-FFF2-40B4-BE49-F238E27FC236}">
              <a16:creationId xmlns:a16="http://schemas.microsoft.com/office/drawing/2014/main" id="{00000000-0008-0000-1100-0000093402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REJECT</a:t>
          </a:r>
        </a:p>
      </xdr:txBody>
    </xdr:sp>
    <xdr:clientData/>
  </xdr:twoCellAnchor>
  <xdr:twoCellAnchor>
    <xdr:from>
      <xdr:col>10</xdr:col>
      <xdr:colOff>25400</xdr:colOff>
      <xdr:row>3</xdr:row>
      <xdr:rowOff>25400</xdr:rowOff>
    </xdr:from>
    <xdr:to>
      <xdr:col>10</xdr:col>
      <xdr:colOff>1016000</xdr:colOff>
      <xdr:row>3</xdr:row>
      <xdr:rowOff>177800</xdr:rowOff>
    </xdr:to>
    <xdr:sp macro="" textlink="">
      <xdr:nvSpPr>
        <xdr:cNvPr id="144394" name="Check Box 10">
          <a:extLst>
            <a:ext uri="{63B3BB69-23CF-44E3-9099-C40C66FF867C}">
              <a14:compatExt xmlns:a14="http://schemas.microsoft.com/office/drawing/2010/main" spid="_x0000_s144394"/>
            </a:ext>
            <a:ext uri="{FF2B5EF4-FFF2-40B4-BE49-F238E27FC236}">
              <a16:creationId xmlns:a16="http://schemas.microsoft.com/office/drawing/2014/main" id="{00000000-0008-0000-1100-00000A3402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ACCEPT</a:t>
          </a:r>
        </a:p>
      </xdr:txBody>
    </xdr:sp>
    <xdr:clientData/>
  </xdr:twoCellAnchor>
  <xdr:twoCellAnchor>
    <xdr:from>
      <xdr:col>7</xdr:col>
      <xdr:colOff>1130300</xdr:colOff>
      <xdr:row>5</xdr:row>
      <xdr:rowOff>25400</xdr:rowOff>
    </xdr:from>
    <xdr:to>
      <xdr:col>9</xdr:col>
      <xdr:colOff>0</xdr:colOff>
      <xdr:row>5</xdr:row>
      <xdr:rowOff>177800</xdr:rowOff>
    </xdr:to>
    <xdr:sp macro="" textlink="">
      <xdr:nvSpPr>
        <xdr:cNvPr id="144395" name="Check Box 11">
          <a:extLst>
            <a:ext uri="{63B3BB69-23CF-44E3-9099-C40C66FF867C}">
              <a14:compatExt xmlns:a14="http://schemas.microsoft.com/office/drawing/2010/main" spid="_x0000_s144395"/>
            </a:ext>
            <a:ext uri="{FF2B5EF4-FFF2-40B4-BE49-F238E27FC236}">
              <a16:creationId xmlns:a16="http://schemas.microsoft.com/office/drawing/2014/main" id="{00000000-0008-0000-1100-00000B3402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PFMEA</a:t>
          </a:r>
        </a:p>
      </xdr:txBody>
    </xdr:sp>
    <xdr:clientData/>
  </xdr:twoCellAnchor>
  <xdr:twoCellAnchor>
    <xdr:from>
      <xdr:col>8</xdr:col>
      <xdr:colOff>571500</xdr:colOff>
      <xdr:row>5</xdr:row>
      <xdr:rowOff>25400</xdr:rowOff>
    </xdr:from>
    <xdr:to>
      <xdr:col>10</xdr:col>
      <xdr:colOff>254000</xdr:colOff>
      <xdr:row>5</xdr:row>
      <xdr:rowOff>177800</xdr:rowOff>
    </xdr:to>
    <xdr:sp macro="" textlink="">
      <xdr:nvSpPr>
        <xdr:cNvPr id="144396" name="Check Box 12">
          <a:extLst>
            <a:ext uri="{63B3BB69-23CF-44E3-9099-C40C66FF867C}">
              <a14:compatExt xmlns:a14="http://schemas.microsoft.com/office/drawing/2010/main" spid="_x0000_s144396"/>
            </a:ext>
            <a:ext uri="{FF2B5EF4-FFF2-40B4-BE49-F238E27FC236}">
              <a16:creationId xmlns:a16="http://schemas.microsoft.com/office/drawing/2014/main" id="{00000000-0008-0000-1100-00000C3402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Control Plan</a:t>
          </a:r>
        </a:p>
      </xdr:txBody>
    </xdr:sp>
    <xdr:clientData/>
  </xdr:twoCellAnchor>
  <xdr:twoCellAnchor>
    <xdr:from>
      <xdr:col>7</xdr:col>
      <xdr:colOff>152400</xdr:colOff>
      <xdr:row>5</xdr:row>
      <xdr:rowOff>25400</xdr:rowOff>
    </xdr:from>
    <xdr:to>
      <xdr:col>7</xdr:col>
      <xdr:colOff>1092200</xdr:colOff>
      <xdr:row>5</xdr:row>
      <xdr:rowOff>177800</xdr:rowOff>
    </xdr:to>
    <xdr:sp macro="" textlink="">
      <xdr:nvSpPr>
        <xdr:cNvPr id="144397" name="Check Box 13">
          <a:extLst>
            <a:ext uri="{63B3BB69-23CF-44E3-9099-C40C66FF867C}">
              <a14:compatExt xmlns:a14="http://schemas.microsoft.com/office/drawing/2010/main" spid="_x0000_s144397"/>
            </a:ext>
            <a:ext uri="{FF2B5EF4-FFF2-40B4-BE49-F238E27FC236}">
              <a16:creationId xmlns:a16="http://schemas.microsoft.com/office/drawing/2014/main" id="{00000000-0008-0000-1100-00000D3402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Process Flows</a:t>
          </a:r>
        </a:p>
      </xdr:txBody>
    </xdr:sp>
    <xdr:clientData/>
  </xdr:twoCellAnchor>
  <xdr:twoCellAnchor>
    <xdr:from>
      <xdr:col>10</xdr:col>
      <xdr:colOff>292100</xdr:colOff>
      <xdr:row>5</xdr:row>
      <xdr:rowOff>0</xdr:rowOff>
    </xdr:from>
    <xdr:to>
      <xdr:col>10</xdr:col>
      <xdr:colOff>901700</xdr:colOff>
      <xdr:row>5</xdr:row>
      <xdr:rowOff>190500</xdr:rowOff>
    </xdr:to>
    <xdr:sp macro="" textlink="">
      <xdr:nvSpPr>
        <xdr:cNvPr id="144398" name="Check Box 14">
          <a:extLst>
            <a:ext uri="{63B3BB69-23CF-44E3-9099-C40C66FF867C}">
              <a14:compatExt xmlns:a14="http://schemas.microsoft.com/office/drawing/2010/main" spid="_x0000_s144398"/>
            </a:ext>
            <a:ext uri="{FF2B5EF4-FFF2-40B4-BE49-F238E27FC236}">
              <a16:creationId xmlns:a16="http://schemas.microsoft.com/office/drawing/2014/main" id="{00000000-0008-0000-1100-00000E3402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MSA</a:t>
          </a:r>
        </a:p>
      </xdr:txBody>
    </xdr:sp>
    <xdr:clientData/>
  </xdr:twoCellAnchor>
  <xdr:twoCellAnchor>
    <xdr:from>
      <xdr:col>10</xdr:col>
      <xdr:colOff>863600</xdr:colOff>
      <xdr:row>4</xdr:row>
      <xdr:rowOff>177800</xdr:rowOff>
    </xdr:from>
    <xdr:to>
      <xdr:col>11</xdr:col>
      <xdr:colOff>876300</xdr:colOff>
      <xdr:row>6</xdr:row>
      <xdr:rowOff>25400</xdr:rowOff>
    </xdr:to>
    <xdr:sp macro="" textlink="">
      <xdr:nvSpPr>
        <xdr:cNvPr id="144399" name="Check Box 15">
          <a:extLst>
            <a:ext uri="{63B3BB69-23CF-44E3-9099-C40C66FF867C}">
              <a14:compatExt xmlns:a14="http://schemas.microsoft.com/office/drawing/2010/main" spid="_x0000_s144399"/>
            </a:ext>
            <a:ext uri="{FF2B5EF4-FFF2-40B4-BE49-F238E27FC236}">
              <a16:creationId xmlns:a16="http://schemas.microsoft.com/office/drawing/2014/main" id="{00000000-0008-0000-1100-00000F3402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Work Instructions</a:t>
          </a:r>
        </a:p>
      </xdr:txBody>
    </xdr:sp>
    <xdr:clientData/>
  </xdr:twoCellAnchor>
  <xdr:twoCellAnchor>
    <xdr:from>
      <xdr:col>6</xdr:col>
      <xdr:colOff>25400</xdr:colOff>
      <xdr:row>5</xdr:row>
      <xdr:rowOff>25400</xdr:rowOff>
    </xdr:from>
    <xdr:to>
      <xdr:col>7</xdr:col>
      <xdr:colOff>177800</xdr:colOff>
      <xdr:row>5</xdr:row>
      <xdr:rowOff>177800</xdr:rowOff>
    </xdr:to>
    <xdr:sp macro="" textlink="">
      <xdr:nvSpPr>
        <xdr:cNvPr id="144400" name="Check Box 16">
          <a:extLst>
            <a:ext uri="{63B3BB69-23CF-44E3-9099-C40C66FF867C}">
              <a14:compatExt xmlns:a14="http://schemas.microsoft.com/office/drawing/2010/main" spid="_x0000_s144400"/>
            </a:ext>
            <a:ext uri="{FF2B5EF4-FFF2-40B4-BE49-F238E27FC236}">
              <a16:creationId xmlns:a16="http://schemas.microsoft.com/office/drawing/2014/main" id="{00000000-0008-0000-1100-0000103402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DFMEA</a:t>
          </a:r>
        </a:p>
      </xdr:txBody>
    </xdr:sp>
    <xdr:clientData/>
  </xdr:twoCellAnchor>
</xdr:wsDr>
</file>

<file path=xl/drawings/drawing17.xml><?xml version="1.0" encoding="utf-8"?>
<xdr:wsDr xmlns:xdr="http://purl.oclc.org/ooxml/drawingml/spreadsheetDrawing" xmlns:a="http://purl.oclc.org/ooxml/drawingml/main">
  <xdr:twoCellAnchor>
    <xdr:from>
      <xdr:col>1</xdr:col>
      <xdr:colOff>66675</xdr:colOff>
      <xdr:row>25</xdr:row>
      <xdr:rowOff>104775</xdr:rowOff>
    </xdr:from>
    <xdr:to>
      <xdr:col>44</xdr:col>
      <xdr:colOff>57150</xdr:colOff>
      <xdr:row>25</xdr:row>
      <xdr:rowOff>104775</xdr:rowOff>
    </xdr:to>
    <xdr:sp macro="" textlink="">
      <xdr:nvSpPr>
        <xdr:cNvPr id="2" name="Line 24">
          <a:extLst>
            <a:ext uri="{FF2B5EF4-FFF2-40B4-BE49-F238E27FC236}">
              <a16:creationId xmlns:a16="http://schemas.microsoft.com/office/drawing/2014/main" id="{00000000-0008-0000-1200-000002000000}"/>
            </a:ext>
          </a:extLst>
        </xdr:cNvPr>
        <xdr:cNvSpPr>
          <a:spLocks noChangeShapeType="1"/>
        </xdr:cNvSpPr>
      </xdr:nvSpPr>
      <xdr:spPr bwMode="auto">
        <a:xfrm>
          <a:off x="295275" y="4010025"/>
          <a:ext cx="57054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5</xdr:row>
      <xdr:rowOff>0</xdr:rowOff>
    </xdr:from>
    <xdr:to>
      <xdr:col>16</xdr:col>
      <xdr:colOff>0</xdr:colOff>
      <xdr:row>26</xdr:row>
      <xdr:rowOff>0</xdr:rowOff>
    </xdr:to>
    <xdr:sp macro="" textlink="">
      <xdr:nvSpPr>
        <xdr:cNvPr id="3" name="Line 25">
          <a:extLst>
            <a:ext uri="{FF2B5EF4-FFF2-40B4-BE49-F238E27FC236}">
              <a16:creationId xmlns:a16="http://schemas.microsoft.com/office/drawing/2014/main" id="{00000000-0008-0000-1200-000003000000}"/>
            </a:ext>
          </a:extLst>
        </xdr:cNvPr>
        <xdr:cNvSpPr>
          <a:spLocks noChangeShapeType="1"/>
        </xdr:cNvSpPr>
      </xdr:nvSpPr>
      <xdr:spPr bwMode="auto">
        <a:xfrm>
          <a:off x="1295400" y="1238250"/>
          <a:ext cx="933450" cy="2800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5</xdr:row>
      <xdr:rowOff>0</xdr:rowOff>
    </xdr:from>
    <xdr:to>
      <xdr:col>29</xdr:col>
      <xdr:colOff>0</xdr:colOff>
      <xdr:row>26</xdr:row>
      <xdr:rowOff>0</xdr:rowOff>
    </xdr:to>
    <xdr:sp macro="" textlink="">
      <xdr:nvSpPr>
        <xdr:cNvPr id="4" name="Line 26">
          <a:extLst>
            <a:ext uri="{FF2B5EF4-FFF2-40B4-BE49-F238E27FC236}">
              <a16:creationId xmlns:a16="http://schemas.microsoft.com/office/drawing/2014/main" id="{00000000-0008-0000-1200-000004000000}"/>
            </a:ext>
          </a:extLst>
        </xdr:cNvPr>
        <xdr:cNvSpPr>
          <a:spLocks noChangeShapeType="1"/>
        </xdr:cNvSpPr>
      </xdr:nvSpPr>
      <xdr:spPr bwMode="auto">
        <a:xfrm>
          <a:off x="3028950" y="1238250"/>
          <a:ext cx="933450" cy="2800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0</xdr:colOff>
      <xdr:row>5</xdr:row>
      <xdr:rowOff>0</xdr:rowOff>
    </xdr:from>
    <xdr:to>
      <xdr:col>42</xdr:col>
      <xdr:colOff>0</xdr:colOff>
      <xdr:row>26</xdr:row>
      <xdr:rowOff>0</xdr:rowOff>
    </xdr:to>
    <xdr:sp macro="" textlink="">
      <xdr:nvSpPr>
        <xdr:cNvPr id="5" name="Line 27">
          <a:extLst>
            <a:ext uri="{FF2B5EF4-FFF2-40B4-BE49-F238E27FC236}">
              <a16:creationId xmlns:a16="http://schemas.microsoft.com/office/drawing/2014/main" id="{00000000-0008-0000-1200-000005000000}"/>
            </a:ext>
          </a:extLst>
        </xdr:cNvPr>
        <xdr:cNvSpPr>
          <a:spLocks noChangeShapeType="1"/>
        </xdr:cNvSpPr>
      </xdr:nvSpPr>
      <xdr:spPr bwMode="auto">
        <a:xfrm>
          <a:off x="4762500" y="1238250"/>
          <a:ext cx="933450" cy="2800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0</xdr:rowOff>
    </xdr:from>
    <xdr:to>
      <xdr:col>16</xdr:col>
      <xdr:colOff>0</xdr:colOff>
      <xdr:row>47</xdr:row>
      <xdr:rowOff>0</xdr:rowOff>
    </xdr:to>
    <xdr:sp macro="" textlink="">
      <xdr:nvSpPr>
        <xdr:cNvPr id="6" name="Line 28">
          <a:extLst>
            <a:ext uri="{FF2B5EF4-FFF2-40B4-BE49-F238E27FC236}">
              <a16:creationId xmlns:a16="http://schemas.microsoft.com/office/drawing/2014/main" id="{00000000-0008-0000-1200-000006000000}"/>
            </a:ext>
          </a:extLst>
        </xdr:cNvPr>
        <xdr:cNvSpPr>
          <a:spLocks noChangeShapeType="1"/>
        </xdr:cNvSpPr>
      </xdr:nvSpPr>
      <xdr:spPr bwMode="auto">
        <a:xfrm flipH="1">
          <a:off x="1295400" y="4038600"/>
          <a:ext cx="933450" cy="2800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0</xdr:colOff>
      <xdr:row>26</xdr:row>
      <xdr:rowOff>0</xdr:rowOff>
    </xdr:from>
    <xdr:to>
      <xdr:col>29</xdr:col>
      <xdr:colOff>0</xdr:colOff>
      <xdr:row>47</xdr:row>
      <xdr:rowOff>0</xdr:rowOff>
    </xdr:to>
    <xdr:sp macro="" textlink="">
      <xdr:nvSpPr>
        <xdr:cNvPr id="7" name="Line 29">
          <a:extLst>
            <a:ext uri="{FF2B5EF4-FFF2-40B4-BE49-F238E27FC236}">
              <a16:creationId xmlns:a16="http://schemas.microsoft.com/office/drawing/2014/main" id="{00000000-0008-0000-1200-000007000000}"/>
            </a:ext>
          </a:extLst>
        </xdr:cNvPr>
        <xdr:cNvSpPr>
          <a:spLocks noChangeShapeType="1"/>
        </xdr:cNvSpPr>
      </xdr:nvSpPr>
      <xdr:spPr bwMode="auto">
        <a:xfrm flipH="1">
          <a:off x="3028950" y="4038600"/>
          <a:ext cx="933450" cy="2800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0</xdr:colOff>
      <xdr:row>26</xdr:row>
      <xdr:rowOff>0</xdr:rowOff>
    </xdr:from>
    <xdr:to>
      <xdr:col>42</xdr:col>
      <xdr:colOff>0</xdr:colOff>
      <xdr:row>47</xdr:row>
      <xdr:rowOff>0</xdr:rowOff>
    </xdr:to>
    <xdr:sp macro="" textlink="">
      <xdr:nvSpPr>
        <xdr:cNvPr id="8" name="Line 30">
          <a:extLst>
            <a:ext uri="{FF2B5EF4-FFF2-40B4-BE49-F238E27FC236}">
              <a16:creationId xmlns:a16="http://schemas.microsoft.com/office/drawing/2014/main" id="{00000000-0008-0000-1200-000008000000}"/>
            </a:ext>
          </a:extLst>
        </xdr:cNvPr>
        <xdr:cNvSpPr>
          <a:spLocks noChangeShapeType="1"/>
        </xdr:cNvSpPr>
      </xdr:nvSpPr>
      <xdr:spPr bwMode="auto">
        <a:xfrm flipH="1">
          <a:off x="4762500" y="4038600"/>
          <a:ext cx="933450" cy="2800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0</xdr:colOff>
      <xdr:row>44</xdr:row>
      <xdr:rowOff>0</xdr:rowOff>
    </xdr:from>
    <xdr:to>
      <xdr:col>49</xdr:col>
      <xdr:colOff>0</xdr:colOff>
      <xdr:row>47</xdr:row>
      <xdr:rowOff>0</xdr:rowOff>
    </xdr:to>
    <xdr:sp macro="[0]!ProbCause" textlink="">
      <xdr:nvSpPr>
        <xdr:cNvPr id="10" name="Rectangle 9">
          <a:extLst>
            <a:ext uri="{FF2B5EF4-FFF2-40B4-BE49-F238E27FC236}">
              <a16:creationId xmlns:a16="http://schemas.microsoft.com/office/drawing/2014/main" id="{00000000-0008-0000-1200-00000A000000}"/>
            </a:ext>
          </a:extLst>
        </xdr:cNvPr>
        <xdr:cNvSpPr/>
      </xdr:nvSpPr>
      <xdr:spPr>
        <a:xfrm>
          <a:off x="5562600" y="6124575"/>
          <a:ext cx="1485900" cy="400050"/>
        </a:xfrm>
        <a:prstGeom prst="rect">
          <a:avLst/>
        </a:prstGeom>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Show</a:t>
          </a:r>
          <a:r>
            <a:rPr lang="en-US" sz="1100" baseline="0%"/>
            <a:t> Probable Causes</a:t>
          </a:r>
          <a:endParaRPr lang="en-US" sz="1100"/>
        </a:p>
      </xdr:txBody>
    </xdr:sp>
    <xdr:clientData/>
  </xdr:twoCellAnchor>
</xdr:wsDr>
</file>

<file path=xl/drawings/drawing18.xml><?xml version="1.0" encoding="utf-8"?>
<xdr:wsDr xmlns:xdr="http://purl.oclc.org/ooxml/drawingml/spreadsheetDrawing" xmlns:a="http://purl.oclc.org/ooxml/drawingml/main">
  <xdr:twoCellAnchor>
    <xdr:from>
      <xdr:col>15</xdr:col>
      <xdr:colOff>25400</xdr:colOff>
      <xdr:row>2</xdr:row>
      <xdr:rowOff>38100</xdr:rowOff>
    </xdr:from>
    <xdr:to>
      <xdr:col>17</xdr:col>
      <xdr:colOff>596900</xdr:colOff>
      <xdr:row>3</xdr:row>
      <xdr:rowOff>228600</xdr:rowOff>
    </xdr:to>
    <xdr:sp macro="" textlink="">
      <xdr:nvSpPr>
        <xdr:cNvPr id="187394" name="Button 2">
          <a:extLst>
            <a:ext uri="{63B3BB69-23CF-44E3-9099-C40C66FF867C}">
              <a14:compatExt xmlns:a14="http://schemas.microsoft.com/office/drawing/2010/main" spid="_x0000_s187394"/>
            </a:ext>
            <a:ext uri="{FF2B5EF4-FFF2-40B4-BE49-F238E27FC236}">
              <a16:creationId xmlns:a16="http://schemas.microsoft.com/office/drawing/2014/main" id="{00000000-0008-0000-1300-000002DC02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Calibri" pitchFamily="2" charset="0"/>
              <a:cs typeface="Calibri" pitchFamily="2" charset="0"/>
            </a:rPr>
            <a:t>Load Hypothesis Testing</a:t>
          </a:r>
        </a:p>
      </xdr:txBody>
    </xdr:sp>
    <xdr:clientData fPrintsWithSheet="0"/>
  </xdr:twoCellAnchor>
</xdr:wsDr>
</file>

<file path=xl/drawings/drawing19.xml><?xml version="1.0" encoding="utf-8"?>
<xdr:wsDr xmlns:xdr="http://purl.oclc.org/ooxml/drawingml/spreadsheetDrawing" xmlns:a="http://purl.oclc.org/ooxml/drawingml/main">
  <xdr:twoCellAnchor editAs="oneCell">
    <xdr:from>
      <xdr:col>0</xdr:col>
      <xdr:colOff>0</xdr:colOff>
      <xdr:row>8</xdr:row>
      <xdr:rowOff>0</xdr:rowOff>
    </xdr:from>
    <xdr:to>
      <xdr:col>0</xdr:col>
      <xdr:colOff>5707130</xdr:colOff>
      <xdr:row>18</xdr:row>
      <xdr:rowOff>63958</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purl.oclc.org/ooxml/officeDocument/relationships" r:embed="rId1" cstate="print"/>
        <a:srcRect l="8.974%" t="54.701%" r="56.731%" b="26.781%"/>
        <a:stretch>
          <a:fillRect/>
        </a:stretch>
      </xdr:blipFill>
      <xdr:spPr bwMode="auto">
        <a:xfrm>
          <a:off x="0" y="1348740"/>
          <a:ext cx="5631180" cy="1757680"/>
        </a:xfrm>
        <a:prstGeom prst="rect">
          <a:avLst/>
        </a:prstGeom>
        <a:noFill/>
        <a:ln w="9525">
          <a:noFill/>
          <a:miter lim="800%"/>
          <a:headEnd/>
          <a:tailEnd/>
        </a:ln>
      </xdr:spPr>
    </xdr:pic>
    <xdr:clientData/>
  </xdr:twoCellAnchor>
  <xdr:oneCellAnchor>
    <xdr:from>
      <xdr:col>3</xdr:col>
      <xdr:colOff>222250</xdr:colOff>
      <xdr:row>23</xdr:row>
      <xdr:rowOff>95250</xdr:rowOff>
    </xdr:from>
    <xdr:ext cx="941669" cy="318036"/>
    <xdr:sp macro="" textlink="">
      <xdr:nvSpPr>
        <xdr:cNvPr id="357" name="Text 2">
          <a:extLst>
            <a:ext uri="{FF2B5EF4-FFF2-40B4-BE49-F238E27FC236}">
              <a16:creationId xmlns:a16="http://schemas.microsoft.com/office/drawing/2014/main" id="{00000000-0008-0000-1600-000065010000}"/>
            </a:ext>
          </a:extLst>
        </xdr:cNvPr>
        <xdr:cNvSpPr txBox="1">
          <a:spLocks noChangeArrowheads="1"/>
        </xdr:cNvSpPr>
      </xdr:nvSpPr>
      <xdr:spPr bwMode="auto">
        <a:xfrm>
          <a:off x="16795750" y="666750"/>
          <a:ext cx="941669" cy="318036"/>
        </a:xfrm>
        <a:prstGeom prst="rect">
          <a:avLst/>
        </a:prstGeom>
        <a:noFill/>
        <a:ln w="9525">
          <a:noFill/>
          <a:miter lim="800%"/>
          <a:headEnd/>
          <a:tailEnd/>
        </a:ln>
      </xdr:spPr>
      <xdr:txBody>
        <a:bodyPr wrap="none" lIns="18288" tIns="22860" rIns="18288" bIns="0" anchor="t" upright="1">
          <a:spAutoFit/>
        </a:bodyPr>
        <a:lstStyle/>
        <a:p>
          <a:pPr algn="ctr" rtl="0">
            <a:defRPr sz="1000"/>
          </a:pPr>
          <a:r>
            <a:rPr lang="en-US" sz="1000" b="1" i="0" strike="noStrike">
              <a:solidFill>
                <a:srgbClr val="000000"/>
              </a:solidFill>
              <a:latin typeface="Arial"/>
              <a:cs typeface="Arial"/>
            </a:rPr>
            <a:t>INFORMATION</a:t>
          </a:r>
        </a:p>
        <a:p>
          <a:pPr algn="ctr" rtl="0">
            <a:defRPr sz="1000"/>
          </a:pPr>
          <a:r>
            <a:rPr lang="en-US" sz="1000" b="1" i="0" strike="noStrike">
              <a:solidFill>
                <a:srgbClr val="000000"/>
              </a:solidFill>
              <a:latin typeface="Arial"/>
              <a:cs typeface="Arial"/>
            </a:rPr>
            <a:t>FLOW ICONS</a:t>
          </a:r>
        </a:p>
      </xdr:txBody>
    </xdr:sp>
    <xdr:clientData/>
  </xdr:oneCellAnchor>
  <xdr:twoCellAnchor editAs="oneCell">
    <xdr:from>
      <xdr:col>1</xdr:col>
      <xdr:colOff>82550</xdr:colOff>
      <xdr:row>23</xdr:row>
      <xdr:rowOff>79375</xdr:rowOff>
    </xdr:from>
    <xdr:to>
      <xdr:col>2</xdr:col>
      <xdr:colOff>473055</xdr:colOff>
      <xdr:row>25</xdr:row>
      <xdr:rowOff>142875</xdr:rowOff>
    </xdr:to>
    <xdr:sp macro="" textlink="">
      <xdr:nvSpPr>
        <xdr:cNvPr id="358" name="Text 3">
          <a:extLst>
            <a:ext uri="{FF2B5EF4-FFF2-40B4-BE49-F238E27FC236}">
              <a16:creationId xmlns:a16="http://schemas.microsoft.com/office/drawing/2014/main" id="{00000000-0008-0000-1600-000066010000}"/>
            </a:ext>
          </a:extLst>
        </xdr:cNvPr>
        <xdr:cNvSpPr txBox="1">
          <a:spLocks noChangeArrowheads="1"/>
        </xdr:cNvSpPr>
      </xdr:nvSpPr>
      <xdr:spPr bwMode="auto">
        <a:xfrm>
          <a:off x="15855950" y="650875"/>
          <a:ext cx="1006455" cy="381000"/>
        </a:xfrm>
        <a:prstGeom prst="rect">
          <a:avLst/>
        </a:prstGeom>
        <a:noFill/>
        <a:ln w="9525">
          <a:noFill/>
          <a:miter lim="800%"/>
          <a:headEnd/>
          <a:tailEnd/>
        </a:ln>
      </xdr:spPr>
      <xdr:txBody>
        <a:bodyPr vertOverflow="clip" wrap="square" lIns="27432" tIns="22860" rIns="27432" bIns="0" anchor="t" upright="1"/>
        <a:lstStyle/>
        <a:p>
          <a:pPr algn="ctr" rtl="0">
            <a:defRPr sz="1000"/>
          </a:pPr>
          <a:r>
            <a:rPr lang="en-US" sz="1000" b="1" i="0" strike="noStrike">
              <a:solidFill>
                <a:srgbClr val="000000"/>
              </a:solidFill>
              <a:latin typeface="Arial"/>
              <a:cs typeface="Arial"/>
            </a:rPr>
            <a:t>MATERIAL</a:t>
          </a:r>
        </a:p>
        <a:p>
          <a:pPr algn="ctr" rtl="0">
            <a:defRPr sz="1000"/>
          </a:pPr>
          <a:r>
            <a:rPr lang="en-US" sz="1000" b="1" i="0" strike="noStrike">
              <a:solidFill>
                <a:srgbClr val="000000"/>
              </a:solidFill>
              <a:latin typeface="Arial"/>
              <a:cs typeface="Arial"/>
            </a:rPr>
            <a:t>FLOW ICONS</a:t>
          </a:r>
        </a:p>
      </xdr:txBody>
    </xdr:sp>
    <xdr:clientData/>
  </xdr:twoCellAnchor>
  <xdr:twoCellAnchor>
    <xdr:from>
      <xdr:col>1</xdr:col>
      <xdr:colOff>260350</xdr:colOff>
      <xdr:row>25</xdr:row>
      <xdr:rowOff>114300</xdr:rowOff>
    </xdr:from>
    <xdr:to>
      <xdr:col>3</xdr:col>
      <xdr:colOff>0</xdr:colOff>
      <xdr:row>28</xdr:row>
      <xdr:rowOff>76200</xdr:rowOff>
    </xdr:to>
    <xdr:sp macro="" textlink="">
      <xdr:nvSpPr>
        <xdr:cNvPr id="359" name="Rectangle 4">
          <a:extLst>
            <a:ext uri="{FF2B5EF4-FFF2-40B4-BE49-F238E27FC236}">
              <a16:creationId xmlns:a16="http://schemas.microsoft.com/office/drawing/2014/main" id="{00000000-0008-0000-1600-000067010000}"/>
            </a:ext>
          </a:extLst>
        </xdr:cNvPr>
        <xdr:cNvSpPr>
          <a:spLocks noChangeArrowheads="1"/>
        </xdr:cNvSpPr>
      </xdr:nvSpPr>
      <xdr:spPr bwMode="auto">
        <a:xfrm>
          <a:off x="16033750" y="1066800"/>
          <a:ext cx="539750" cy="533400"/>
        </a:xfrm>
        <a:prstGeom prst="rect">
          <a:avLst/>
        </a:prstGeom>
        <a:noFill/>
        <a:ln w="17145">
          <a:solidFill>
            <a:srgbClr val="000000"/>
          </a:solidFill>
          <a:miter lim="8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260350</xdr:colOff>
      <xdr:row>26</xdr:row>
      <xdr:rowOff>133350</xdr:rowOff>
    </xdr:from>
    <xdr:to>
      <xdr:col>3</xdr:col>
      <xdr:colOff>0</xdr:colOff>
      <xdr:row>26</xdr:row>
      <xdr:rowOff>133350</xdr:rowOff>
    </xdr:to>
    <xdr:sp macro="" textlink="">
      <xdr:nvSpPr>
        <xdr:cNvPr id="360" name="Line 5">
          <a:extLst>
            <a:ext uri="{FF2B5EF4-FFF2-40B4-BE49-F238E27FC236}">
              <a16:creationId xmlns:a16="http://schemas.microsoft.com/office/drawing/2014/main" id="{00000000-0008-0000-1600-000068010000}"/>
            </a:ext>
          </a:extLst>
        </xdr:cNvPr>
        <xdr:cNvSpPr>
          <a:spLocks noChangeShapeType="1"/>
        </xdr:cNvSpPr>
      </xdr:nvSpPr>
      <xdr:spPr bwMode="auto">
        <a:xfrm>
          <a:off x="16033750" y="1276350"/>
          <a:ext cx="53975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2</xdr:col>
      <xdr:colOff>0</xdr:colOff>
      <xdr:row>26</xdr:row>
      <xdr:rowOff>0</xdr:rowOff>
    </xdr:from>
    <xdr:ext cx="247953" cy="121700"/>
    <xdr:sp macro="" textlink="">
      <xdr:nvSpPr>
        <xdr:cNvPr id="361" name="Text 6">
          <a:extLst>
            <a:ext uri="{FF2B5EF4-FFF2-40B4-BE49-F238E27FC236}">
              <a16:creationId xmlns:a16="http://schemas.microsoft.com/office/drawing/2014/main" id="{00000000-0008-0000-1600-000069010000}"/>
            </a:ext>
          </a:extLst>
        </xdr:cNvPr>
        <xdr:cNvSpPr txBox="1">
          <a:spLocks noChangeArrowheads="1"/>
        </xdr:cNvSpPr>
      </xdr:nvSpPr>
      <xdr:spPr bwMode="auto">
        <a:xfrm>
          <a:off x="16173450" y="1143000"/>
          <a:ext cx="247953" cy="121700"/>
        </a:xfrm>
        <a:prstGeom prst="rect">
          <a:avLst/>
        </a:prstGeom>
        <a:noFill/>
        <a:ln w="9525">
          <a:noFill/>
          <a:miter lim="800%"/>
          <a:headEnd/>
          <a:tailEnd/>
        </a:ln>
      </xdr:spPr>
      <xdr:txBody>
        <a:bodyPr wrap="none" lIns="18288" tIns="18288" rIns="0" bIns="0" anchor="t" upright="1">
          <a:spAutoFit/>
        </a:bodyPr>
        <a:lstStyle/>
        <a:p>
          <a:pPr algn="l" rtl="0">
            <a:defRPr sz="1000"/>
          </a:pPr>
          <a:r>
            <a:rPr lang="en-US" sz="700" b="0" i="0" strike="noStrike">
              <a:solidFill>
                <a:srgbClr val="000000"/>
              </a:solidFill>
              <a:latin typeface="Arial"/>
              <a:cs typeface="Arial"/>
            </a:rPr>
            <a:t>Press</a:t>
          </a:r>
        </a:p>
      </xdr:txBody>
    </xdr:sp>
    <xdr:clientData/>
  </xdr:oneCellAnchor>
  <xdr:twoCellAnchor editAs="oneCell">
    <xdr:from>
      <xdr:col>1</xdr:col>
      <xdr:colOff>149225</xdr:colOff>
      <xdr:row>28</xdr:row>
      <xdr:rowOff>104775</xdr:rowOff>
    </xdr:from>
    <xdr:to>
      <xdr:col>2</xdr:col>
      <xdr:colOff>266700</xdr:colOff>
      <xdr:row>30</xdr:row>
      <xdr:rowOff>73026</xdr:rowOff>
    </xdr:to>
    <xdr:sp macro="" textlink="">
      <xdr:nvSpPr>
        <xdr:cNvPr id="362" name="Text 7">
          <a:extLst>
            <a:ext uri="{FF2B5EF4-FFF2-40B4-BE49-F238E27FC236}">
              <a16:creationId xmlns:a16="http://schemas.microsoft.com/office/drawing/2014/main" id="{00000000-0008-0000-1600-00006A010000}"/>
            </a:ext>
          </a:extLst>
        </xdr:cNvPr>
        <xdr:cNvSpPr txBox="1">
          <a:spLocks noChangeArrowheads="1"/>
        </xdr:cNvSpPr>
      </xdr:nvSpPr>
      <xdr:spPr bwMode="auto">
        <a:xfrm>
          <a:off x="15922625" y="1628775"/>
          <a:ext cx="733425" cy="285750"/>
        </a:xfrm>
        <a:prstGeom prst="rect">
          <a:avLst/>
        </a:prstGeom>
        <a:noFill/>
        <a:ln w="9525">
          <a:noFill/>
          <a:miter lim="800%"/>
          <a:headEnd/>
          <a:tailEnd/>
        </a:ln>
      </xdr:spPr>
      <xdr:txBody>
        <a:bodyPr vertOverflow="clip" wrap="square" lIns="27432" tIns="18288" rIns="27432" bIns="0" anchor="t" upright="1"/>
        <a:lstStyle/>
        <a:p>
          <a:pPr algn="ctr" rtl="0">
            <a:defRPr sz="1000"/>
          </a:pPr>
          <a:r>
            <a:rPr lang="en-US" sz="700" b="0" i="0" strike="noStrike">
              <a:solidFill>
                <a:srgbClr val="000000"/>
              </a:solidFill>
              <a:latin typeface="Arial"/>
              <a:cs typeface="Arial"/>
            </a:rPr>
            <a:t>Manufacturing</a:t>
          </a:r>
        </a:p>
        <a:p>
          <a:pPr algn="ctr" rtl="0">
            <a:defRPr sz="1000"/>
          </a:pPr>
          <a:r>
            <a:rPr lang="en-US" sz="700" b="0" i="0" strike="noStrike">
              <a:solidFill>
                <a:srgbClr val="000000"/>
              </a:solidFill>
              <a:latin typeface="Arial"/>
              <a:cs typeface="Arial"/>
            </a:rPr>
            <a:t>Process</a:t>
          </a:r>
        </a:p>
      </xdr:txBody>
    </xdr:sp>
    <xdr:clientData/>
  </xdr:twoCellAnchor>
  <xdr:twoCellAnchor>
    <xdr:from>
      <xdr:col>1</xdr:col>
      <xdr:colOff>273050</xdr:colOff>
      <xdr:row>30</xdr:row>
      <xdr:rowOff>69850</xdr:rowOff>
    </xdr:from>
    <xdr:to>
      <xdr:col>2</xdr:col>
      <xdr:colOff>381000</xdr:colOff>
      <xdr:row>33</xdr:row>
      <xdr:rowOff>57150</xdr:rowOff>
    </xdr:to>
    <xdr:grpSp>
      <xdr:nvGrpSpPr>
        <xdr:cNvPr id="363" name="Group 8">
          <a:extLst>
            <a:ext uri="{FF2B5EF4-FFF2-40B4-BE49-F238E27FC236}">
              <a16:creationId xmlns:a16="http://schemas.microsoft.com/office/drawing/2014/main" id="{00000000-0008-0000-1600-00006B010000}"/>
            </a:ext>
          </a:extLst>
        </xdr:cNvPr>
        <xdr:cNvGrpSpPr>
          <a:grpSpLocks/>
        </xdr:cNvGrpSpPr>
      </xdr:nvGrpSpPr>
      <xdr:grpSpPr bwMode="auto">
        <a:xfrm>
          <a:off x="6696673" y="6603908"/>
          <a:ext cx="770559" cy="539474"/>
          <a:chOff x="-6500" y="-4402"/>
          <a:chExt cx="25500" cy="19647"/>
        </a:xfrm>
      </xdr:grpSpPr>
      <xdr:sp macro="" textlink="">
        <xdr:nvSpPr>
          <xdr:cNvPr id="364" name="Rectangle 9">
            <a:extLst>
              <a:ext uri="{FF2B5EF4-FFF2-40B4-BE49-F238E27FC236}">
                <a16:creationId xmlns:a16="http://schemas.microsoft.com/office/drawing/2014/main" id="{00000000-0008-0000-1600-00006C010000}"/>
              </a:ext>
            </a:extLst>
          </xdr:cNvPr>
          <xdr:cNvSpPr>
            <a:spLocks noChangeArrowheads="1"/>
          </xdr:cNvSpPr>
        </xdr:nvSpPr>
        <xdr:spPr bwMode="auto">
          <a:xfrm>
            <a:off x="-6500" y="-4402"/>
            <a:ext cx="25500" cy="19647"/>
          </a:xfrm>
          <a:prstGeom prst="rect">
            <a:avLst/>
          </a:prstGeom>
          <a:noFill/>
          <a:ln w="17145">
            <a:solidFill>
              <a:srgbClr val="000000"/>
            </a:solidFill>
            <a:miter lim="800%"/>
            <a:headEnd/>
            <a:tailEnd/>
          </a:ln>
          <a:extLst>
            <a:ext uri="{909E8E84-426E-40DD-AFC4-6F175D3DCCD1}">
              <a14:hiddenFill xmlns:a14="http://schemas.microsoft.com/office/drawing/2010/main">
                <a:solidFill>
                  <a:srgbClr val="FFFFFF"/>
                </a:solidFill>
              </a14:hiddenFill>
            </a:ext>
          </a:extLst>
        </xdr:spPr>
      </xdr:sp>
      <xdr:sp macro="" textlink="">
        <xdr:nvSpPr>
          <xdr:cNvPr id="365" name="Line 10">
            <a:extLst>
              <a:ext uri="{FF2B5EF4-FFF2-40B4-BE49-F238E27FC236}">
                <a16:creationId xmlns:a16="http://schemas.microsoft.com/office/drawing/2014/main" id="{00000000-0008-0000-1600-00006D010000}"/>
              </a:ext>
            </a:extLst>
          </xdr:cNvPr>
          <xdr:cNvSpPr>
            <a:spLocks noChangeShapeType="1"/>
          </xdr:cNvSpPr>
        </xdr:nvSpPr>
        <xdr:spPr bwMode="auto">
          <a:xfrm>
            <a:off x="-6500" y="3590"/>
            <a:ext cx="2550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241300</xdr:colOff>
      <xdr:row>30</xdr:row>
      <xdr:rowOff>38100</xdr:rowOff>
    </xdr:from>
    <xdr:to>
      <xdr:col>3</xdr:col>
      <xdr:colOff>12700</xdr:colOff>
      <xdr:row>33</xdr:row>
      <xdr:rowOff>76200</xdr:rowOff>
    </xdr:to>
    <xdr:sp macro="" textlink="">
      <xdr:nvSpPr>
        <xdr:cNvPr id="366" name="Rectangle 11">
          <a:extLst>
            <a:ext uri="{FF2B5EF4-FFF2-40B4-BE49-F238E27FC236}">
              <a16:creationId xmlns:a16="http://schemas.microsoft.com/office/drawing/2014/main" id="{00000000-0008-0000-1600-00006E010000}"/>
            </a:ext>
          </a:extLst>
        </xdr:cNvPr>
        <xdr:cNvSpPr>
          <a:spLocks noChangeArrowheads="1"/>
        </xdr:cNvSpPr>
      </xdr:nvSpPr>
      <xdr:spPr bwMode="auto">
        <a:xfrm>
          <a:off x="16014700" y="1943100"/>
          <a:ext cx="571500" cy="609600"/>
        </a:xfrm>
        <a:prstGeom prst="rect">
          <a:avLst/>
        </a:prstGeom>
        <a:noFill/>
        <a:ln w="9525">
          <a:solidFill>
            <a:srgbClr val="000000"/>
          </a:solidFill>
          <a:miter lim="8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279400</xdr:colOff>
      <xdr:row>30</xdr:row>
      <xdr:rowOff>114300</xdr:rowOff>
    </xdr:from>
    <xdr:to>
      <xdr:col>2</xdr:col>
      <xdr:colOff>203200</xdr:colOff>
      <xdr:row>31</xdr:row>
      <xdr:rowOff>127000</xdr:rowOff>
    </xdr:to>
    <xdr:sp macro="" textlink="">
      <xdr:nvSpPr>
        <xdr:cNvPr id="367" name="Text 12">
          <a:extLst>
            <a:ext uri="{FF2B5EF4-FFF2-40B4-BE49-F238E27FC236}">
              <a16:creationId xmlns:a16="http://schemas.microsoft.com/office/drawing/2014/main" id="{00000000-0008-0000-1600-00006F010000}"/>
            </a:ext>
          </a:extLst>
        </xdr:cNvPr>
        <xdr:cNvSpPr txBox="1">
          <a:spLocks noChangeArrowheads="1"/>
        </xdr:cNvSpPr>
      </xdr:nvSpPr>
      <xdr:spPr bwMode="auto">
        <a:xfrm>
          <a:off x="16052800" y="2019300"/>
          <a:ext cx="539750" cy="171450"/>
        </a:xfrm>
        <a:prstGeom prst="rect">
          <a:avLst/>
        </a:prstGeom>
        <a:noFill/>
        <a:ln w="9525">
          <a:noFill/>
          <a:miter lim="800%"/>
          <a:headEnd/>
          <a:tailEnd/>
        </a:ln>
      </xdr:spPr>
      <xdr:txBody>
        <a:bodyPr vertOverflow="clip" wrap="square" lIns="27432" tIns="18288" rIns="0" bIns="0" anchor="t" upright="1"/>
        <a:lstStyle/>
        <a:p>
          <a:pPr algn="l" rtl="0">
            <a:defRPr sz="1000"/>
          </a:pPr>
          <a:r>
            <a:rPr lang="en-US" sz="700" b="0" i="0" strike="noStrike">
              <a:solidFill>
                <a:srgbClr val="000000"/>
              </a:solidFill>
              <a:latin typeface="Arial"/>
              <a:cs typeface="Arial"/>
            </a:rPr>
            <a:t>Heat Treat</a:t>
          </a:r>
        </a:p>
      </xdr:txBody>
    </xdr:sp>
    <xdr:clientData/>
  </xdr:twoCellAnchor>
  <xdr:twoCellAnchor editAs="oneCell">
    <xdr:from>
      <xdr:col>1</xdr:col>
      <xdr:colOff>158750</xdr:colOff>
      <xdr:row>33</xdr:row>
      <xdr:rowOff>76200</xdr:rowOff>
    </xdr:from>
    <xdr:to>
      <xdr:col>2</xdr:col>
      <xdr:colOff>304800</xdr:colOff>
      <xdr:row>35</xdr:row>
      <xdr:rowOff>44450</xdr:rowOff>
    </xdr:to>
    <xdr:sp macro="" textlink="">
      <xdr:nvSpPr>
        <xdr:cNvPr id="368" name="Text 13">
          <a:extLst>
            <a:ext uri="{FF2B5EF4-FFF2-40B4-BE49-F238E27FC236}">
              <a16:creationId xmlns:a16="http://schemas.microsoft.com/office/drawing/2014/main" id="{00000000-0008-0000-1600-000070010000}"/>
            </a:ext>
          </a:extLst>
        </xdr:cNvPr>
        <xdr:cNvSpPr txBox="1">
          <a:spLocks noChangeArrowheads="1"/>
        </xdr:cNvSpPr>
      </xdr:nvSpPr>
      <xdr:spPr bwMode="auto">
        <a:xfrm>
          <a:off x="15932150" y="2552700"/>
          <a:ext cx="762000" cy="285750"/>
        </a:xfrm>
        <a:prstGeom prst="rect">
          <a:avLst/>
        </a:prstGeom>
        <a:noFill/>
        <a:ln w="9525">
          <a:noFill/>
          <a:miter lim="800%"/>
          <a:headEnd/>
          <a:tailEnd/>
        </a:ln>
      </xdr:spPr>
      <xdr:txBody>
        <a:bodyPr vertOverflow="clip" wrap="square" lIns="27432" tIns="18288" rIns="27432" bIns="0" anchor="t" upright="1"/>
        <a:lstStyle/>
        <a:p>
          <a:pPr algn="ctr" rtl="0">
            <a:defRPr sz="1000"/>
          </a:pPr>
          <a:r>
            <a:rPr lang="en-US" sz="700" b="0" i="0" strike="noStrike">
              <a:solidFill>
                <a:srgbClr val="000000"/>
              </a:solidFill>
              <a:latin typeface="Arial"/>
              <a:cs typeface="Arial"/>
            </a:rPr>
            <a:t>Manufacturing</a:t>
          </a:r>
        </a:p>
        <a:p>
          <a:pPr algn="ctr" rtl="0">
            <a:defRPr sz="1000"/>
          </a:pPr>
          <a:r>
            <a:rPr lang="en-US" sz="700" b="0" i="0" strike="noStrike">
              <a:solidFill>
                <a:srgbClr val="000000"/>
              </a:solidFill>
              <a:latin typeface="Arial"/>
              <a:cs typeface="Arial"/>
            </a:rPr>
            <a:t>Process Shared</a:t>
          </a:r>
        </a:p>
      </xdr:txBody>
    </xdr:sp>
    <xdr:clientData/>
  </xdr:twoCellAnchor>
  <xdr:twoCellAnchor>
    <xdr:from>
      <xdr:col>1</xdr:col>
      <xdr:colOff>311150</xdr:colOff>
      <xdr:row>36</xdr:row>
      <xdr:rowOff>12700</xdr:rowOff>
    </xdr:from>
    <xdr:to>
      <xdr:col>1</xdr:col>
      <xdr:colOff>311150</xdr:colOff>
      <xdr:row>38</xdr:row>
      <xdr:rowOff>12700</xdr:rowOff>
    </xdr:to>
    <xdr:sp macro="" textlink="">
      <xdr:nvSpPr>
        <xdr:cNvPr id="369" name="Line 14">
          <a:extLst>
            <a:ext uri="{FF2B5EF4-FFF2-40B4-BE49-F238E27FC236}">
              <a16:creationId xmlns:a16="http://schemas.microsoft.com/office/drawing/2014/main" id="{00000000-0008-0000-1600-000071010000}"/>
            </a:ext>
          </a:extLst>
        </xdr:cNvPr>
        <xdr:cNvSpPr>
          <a:spLocks noChangeShapeType="1"/>
        </xdr:cNvSpPr>
      </xdr:nvSpPr>
      <xdr:spPr bwMode="auto">
        <a:xfrm>
          <a:off x="16084550" y="3060700"/>
          <a:ext cx="0" cy="3810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311150</xdr:colOff>
      <xdr:row>38</xdr:row>
      <xdr:rowOff>12700</xdr:rowOff>
    </xdr:from>
    <xdr:to>
      <xdr:col>2</xdr:col>
      <xdr:colOff>349250</xdr:colOff>
      <xdr:row>38</xdr:row>
      <xdr:rowOff>12700</xdr:rowOff>
    </xdr:to>
    <xdr:sp macro="" textlink="">
      <xdr:nvSpPr>
        <xdr:cNvPr id="370" name="Line 15">
          <a:extLst>
            <a:ext uri="{FF2B5EF4-FFF2-40B4-BE49-F238E27FC236}">
              <a16:creationId xmlns:a16="http://schemas.microsoft.com/office/drawing/2014/main" id="{00000000-0008-0000-1600-000072010000}"/>
            </a:ext>
          </a:extLst>
        </xdr:cNvPr>
        <xdr:cNvSpPr>
          <a:spLocks noChangeShapeType="1"/>
        </xdr:cNvSpPr>
      </xdr:nvSpPr>
      <xdr:spPr bwMode="auto">
        <a:xfrm>
          <a:off x="16084550" y="3441700"/>
          <a:ext cx="43815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311150</xdr:colOff>
      <xdr:row>35</xdr:row>
      <xdr:rowOff>12700</xdr:rowOff>
    </xdr:from>
    <xdr:to>
      <xdr:col>2</xdr:col>
      <xdr:colOff>57150</xdr:colOff>
      <xdr:row>36</xdr:row>
      <xdr:rowOff>12700</xdr:rowOff>
    </xdr:to>
    <xdr:sp macro="" textlink="">
      <xdr:nvSpPr>
        <xdr:cNvPr id="371" name="Line 16">
          <a:extLst>
            <a:ext uri="{FF2B5EF4-FFF2-40B4-BE49-F238E27FC236}">
              <a16:creationId xmlns:a16="http://schemas.microsoft.com/office/drawing/2014/main" id="{00000000-0008-0000-1600-000073010000}"/>
            </a:ext>
          </a:extLst>
        </xdr:cNvPr>
        <xdr:cNvSpPr>
          <a:spLocks noChangeShapeType="1"/>
        </xdr:cNvSpPr>
      </xdr:nvSpPr>
      <xdr:spPr bwMode="auto">
        <a:xfrm flipV="1">
          <a:off x="16084550" y="2870200"/>
          <a:ext cx="146050" cy="1905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57150</xdr:colOff>
      <xdr:row>35</xdr:row>
      <xdr:rowOff>12700</xdr:rowOff>
    </xdr:from>
    <xdr:to>
      <xdr:col>2</xdr:col>
      <xdr:colOff>57150</xdr:colOff>
      <xdr:row>36</xdr:row>
      <xdr:rowOff>12700</xdr:rowOff>
    </xdr:to>
    <xdr:sp macro="" textlink="">
      <xdr:nvSpPr>
        <xdr:cNvPr id="372" name="Line 17">
          <a:extLst>
            <a:ext uri="{FF2B5EF4-FFF2-40B4-BE49-F238E27FC236}">
              <a16:creationId xmlns:a16="http://schemas.microsoft.com/office/drawing/2014/main" id="{00000000-0008-0000-1600-000074010000}"/>
            </a:ext>
          </a:extLst>
        </xdr:cNvPr>
        <xdr:cNvSpPr>
          <a:spLocks noChangeShapeType="1"/>
        </xdr:cNvSpPr>
      </xdr:nvSpPr>
      <xdr:spPr bwMode="auto">
        <a:xfrm>
          <a:off x="16230600" y="2870200"/>
          <a:ext cx="0" cy="1905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57150</xdr:colOff>
      <xdr:row>35</xdr:row>
      <xdr:rowOff>12700</xdr:rowOff>
    </xdr:from>
    <xdr:to>
      <xdr:col>2</xdr:col>
      <xdr:colOff>203200</xdr:colOff>
      <xdr:row>36</xdr:row>
      <xdr:rowOff>12700</xdr:rowOff>
    </xdr:to>
    <xdr:sp macro="" textlink="">
      <xdr:nvSpPr>
        <xdr:cNvPr id="373" name="Line 18">
          <a:extLst>
            <a:ext uri="{FF2B5EF4-FFF2-40B4-BE49-F238E27FC236}">
              <a16:creationId xmlns:a16="http://schemas.microsoft.com/office/drawing/2014/main" id="{00000000-0008-0000-1600-000075010000}"/>
            </a:ext>
          </a:extLst>
        </xdr:cNvPr>
        <xdr:cNvSpPr>
          <a:spLocks noChangeShapeType="1"/>
        </xdr:cNvSpPr>
      </xdr:nvSpPr>
      <xdr:spPr bwMode="auto">
        <a:xfrm flipV="1">
          <a:off x="16230600" y="2870200"/>
          <a:ext cx="146050" cy="1905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203200</xdr:colOff>
      <xdr:row>35</xdr:row>
      <xdr:rowOff>12700</xdr:rowOff>
    </xdr:from>
    <xdr:to>
      <xdr:col>2</xdr:col>
      <xdr:colOff>203200</xdr:colOff>
      <xdr:row>36</xdr:row>
      <xdr:rowOff>0</xdr:rowOff>
    </xdr:to>
    <xdr:sp macro="" textlink="">
      <xdr:nvSpPr>
        <xdr:cNvPr id="374" name="Line 19">
          <a:extLst>
            <a:ext uri="{FF2B5EF4-FFF2-40B4-BE49-F238E27FC236}">
              <a16:creationId xmlns:a16="http://schemas.microsoft.com/office/drawing/2014/main" id="{00000000-0008-0000-1600-000076010000}"/>
            </a:ext>
          </a:extLst>
        </xdr:cNvPr>
        <xdr:cNvSpPr>
          <a:spLocks noChangeShapeType="1"/>
        </xdr:cNvSpPr>
      </xdr:nvSpPr>
      <xdr:spPr bwMode="auto">
        <a:xfrm>
          <a:off x="16376650" y="2870200"/>
          <a:ext cx="0" cy="1778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203200</xdr:colOff>
      <xdr:row>35</xdr:row>
      <xdr:rowOff>0</xdr:rowOff>
    </xdr:from>
    <xdr:to>
      <xdr:col>2</xdr:col>
      <xdr:colOff>349250</xdr:colOff>
      <xdr:row>36</xdr:row>
      <xdr:rowOff>0</xdr:rowOff>
    </xdr:to>
    <xdr:sp macro="" textlink="">
      <xdr:nvSpPr>
        <xdr:cNvPr id="375" name="Line 20">
          <a:extLst>
            <a:ext uri="{FF2B5EF4-FFF2-40B4-BE49-F238E27FC236}">
              <a16:creationId xmlns:a16="http://schemas.microsoft.com/office/drawing/2014/main" id="{00000000-0008-0000-1600-000077010000}"/>
            </a:ext>
          </a:extLst>
        </xdr:cNvPr>
        <xdr:cNvSpPr>
          <a:spLocks noChangeShapeType="1"/>
        </xdr:cNvSpPr>
      </xdr:nvSpPr>
      <xdr:spPr bwMode="auto">
        <a:xfrm flipV="1">
          <a:off x="16376650" y="2857500"/>
          <a:ext cx="146050" cy="1905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349250</xdr:colOff>
      <xdr:row>35</xdr:row>
      <xdr:rowOff>12700</xdr:rowOff>
    </xdr:from>
    <xdr:to>
      <xdr:col>2</xdr:col>
      <xdr:colOff>349250</xdr:colOff>
      <xdr:row>38</xdr:row>
      <xdr:rowOff>12700</xdr:rowOff>
    </xdr:to>
    <xdr:sp macro="" textlink="">
      <xdr:nvSpPr>
        <xdr:cNvPr id="376" name="Line 21">
          <a:extLst>
            <a:ext uri="{FF2B5EF4-FFF2-40B4-BE49-F238E27FC236}">
              <a16:creationId xmlns:a16="http://schemas.microsoft.com/office/drawing/2014/main" id="{00000000-0008-0000-1600-000078010000}"/>
            </a:ext>
          </a:extLst>
        </xdr:cNvPr>
        <xdr:cNvSpPr>
          <a:spLocks noChangeShapeType="1"/>
        </xdr:cNvSpPr>
      </xdr:nvSpPr>
      <xdr:spPr bwMode="auto">
        <a:xfrm>
          <a:off x="16522700" y="2870200"/>
          <a:ext cx="0" cy="5715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2</xdr:col>
      <xdr:colOff>0</xdr:colOff>
      <xdr:row>36</xdr:row>
      <xdr:rowOff>152400</xdr:rowOff>
    </xdr:from>
    <xdr:ext cx="257580" cy="247650"/>
    <xdr:sp macro="" textlink="">
      <xdr:nvSpPr>
        <xdr:cNvPr id="377" name="Text 22">
          <a:extLst>
            <a:ext uri="{FF2B5EF4-FFF2-40B4-BE49-F238E27FC236}">
              <a16:creationId xmlns:a16="http://schemas.microsoft.com/office/drawing/2014/main" id="{00000000-0008-0000-1600-000079010000}"/>
            </a:ext>
          </a:extLst>
        </xdr:cNvPr>
        <xdr:cNvSpPr txBox="1">
          <a:spLocks noChangeArrowheads="1"/>
        </xdr:cNvSpPr>
      </xdr:nvSpPr>
      <xdr:spPr bwMode="auto">
        <a:xfrm>
          <a:off x="16173450" y="3200400"/>
          <a:ext cx="257580" cy="247650"/>
        </a:xfrm>
        <a:prstGeom prst="rect">
          <a:avLst/>
        </a:prstGeom>
        <a:noFill/>
        <a:ln w="9525">
          <a:noFill/>
          <a:miter lim="800%"/>
          <a:headEnd/>
          <a:tailEnd/>
        </a:ln>
      </xdr:spPr>
      <xdr:txBody>
        <a:bodyPr wrap="none" lIns="18288" tIns="18288" rIns="18288" bIns="0" anchor="t" upright="1">
          <a:spAutoFit/>
        </a:bodyPr>
        <a:lstStyle/>
        <a:p>
          <a:pPr algn="ctr" rtl="0">
            <a:defRPr sz="1000"/>
          </a:pPr>
          <a:r>
            <a:rPr lang="en-US" sz="700" b="0" i="0" strike="noStrike">
              <a:solidFill>
                <a:srgbClr val="000000"/>
              </a:solidFill>
              <a:latin typeface="Arial"/>
              <a:cs typeface="Arial"/>
            </a:rPr>
            <a:t>XYZ </a:t>
          </a:r>
        </a:p>
        <a:p>
          <a:pPr algn="ctr" rtl="0">
            <a:defRPr sz="1000"/>
          </a:pPr>
          <a:r>
            <a:rPr lang="en-US" sz="700" b="0" i="0" strike="noStrike">
              <a:solidFill>
                <a:srgbClr val="000000"/>
              </a:solidFill>
              <a:latin typeface="Arial"/>
              <a:cs typeface="Arial"/>
            </a:rPr>
            <a:t>Corp.</a:t>
          </a:r>
        </a:p>
      </xdr:txBody>
    </xdr:sp>
    <xdr:clientData/>
  </xdr:oneCellAnchor>
  <xdr:twoCellAnchor editAs="oneCell">
    <xdr:from>
      <xdr:col>1</xdr:col>
      <xdr:colOff>120650</xdr:colOff>
      <xdr:row>38</xdr:row>
      <xdr:rowOff>47625</xdr:rowOff>
    </xdr:from>
    <xdr:to>
      <xdr:col>2</xdr:col>
      <xdr:colOff>285750</xdr:colOff>
      <xdr:row>39</xdr:row>
      <xdr:rowOff>53975</xdr:rowOff>
    </xdr:to>
    <xdr:sp macro="" textlink="">
      <xdr:nvSpPr>
        <xdr:cNvPr id="378" name="Text 23">
          <a:extLst>
            <a:ext uri="{FF2B5EF4-FFF2-40B4-BE49-F238E27FC236}">
              <a16:creationId xmlns:a16="http://schemas.microsoft.com/office/drawing/2014/main" id="{00000000-0008-0000-1600-00007A010000}"/>
            </a:ext>
          </a:extLst>
        </xdr:cNvPr>
        <xdr:cNvSpPr txBox="1">
          <a:spLocks noChangeArrowheads="1"/>
        </xdr:cNvSpPr>
      </xdr:nvSpPr>
      <xdr:spPr bwMode="auto">
        <a:xfrm>
          <a:off x="15894050" y="3476625"/>
          <a:ext cx="781050" cy="165100"/>
        </a:xfrm>
        <a:prstGeom prst="rect">
          <a:avLst/>
        </a:prstGeom>
        <a:noFill/>
        <a:ln w="9525">
          <a:noFill/>
          <a:miter lim="800%"/>
          <a:headEnd/>
          <a:tailEnd/>
        </a:ln>
      </xdr:spPr>
      <xdr:txBody>
        <a:bodyPr vertOverflow="clip" wrap="square" lIns="27432" tIns="18288" rIns="27432" bIns="0" anchor="t" upright="1"/>
        <a:lstStyle/>
        <a:p>
          <a:pPr algn="ctr" rtl="0">
            <a:defRPr sz="1000"/>
          </a:pPr>
          <a:r>
            <a:rPr lang="en-US" sz="700" b="0" i="0" strike="noStrike">
              <a:solidFill>
                <a:srgbClr val="000000"/>
              </a:solidFill>
              <a:latin typeface="Arial"/>
              <a:cs typeface="Arial"/>
            </a:rPr>
            <a:t>Outside Sources</a:t>
          </a:r>
        </a:p>
      </xdr:txBody>
    </xdr:sp>
    <xdr:clientData/>
  </xdr:twoCellAnchor>
  <xdr:twoCellAnchor>
    <xdr:from>
      <xdr:col>1</xdr:col>
      <xdr:colOff>292100</xdr:colOff>
      <xdr:row>39</xdr:row>
      <xdr:rowOff>120650</xdr:rowOff>
    </xdr:from>
    <xdr:to>
      <xdr:col>1</xdr:col>
      <xdr:colOff>292100</xdr:colOff>
      <xdr:row>43</xdr:row>
      <xdr:rowOff>114300</xdr:rowOff>
    </xdr:to>
    <xdr:sp macro="" textlink="">
      <xdr:nvSpPr>
        <xdr:cNvPr id="379" name="Line 24">
          <a:extLst>
            <a:ext uri="{FF2B5EF4-FFF2-40B4-BE49-F238E27FC236}">
              <a16:creationId xmlns:a16="http://schemas.microsoft.com/office/drawing/2014/main" id="{00000000-0008-0000-1600-00007B010000}"/>
            </a:ext>
          </a:extLst>
        </xdr:cNvPr>
        <xdr:cNvSpPr>
          <a:spLocks noChangeShapeType="1"/>
        </xdr:cNvSpPr>
      </xdr:nvSpPr>
      <xdr:spPr bwMode="auto">
        <a:xfrm>
          <a:off x="16065500" y="3740150"/>
          <a:ext cx="0" cy="75565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381000</xdr:colOff>
      <xdr:row>39</xdr:row>
      <xdr:rowOff>114300</xdr:rowOff>
    </xdr:from>
    <xdr:to>
      <xdr:col>2</xdr:col>
      <xdr:colOff>381000</xdr:colOff>
      <xdr:row>43</xdr:row>
      <xdr:rowOff>107950</xdr:rowOff>
    </xdr:to>
    <xdr:sp macro="" textlink="">
      <xdr:nvSpPr>
        <xdr:cNvPr id="380" name="Line 25">
          <a:extLst>
            <a:ext uri="{FF2B5EF4-FFF2-40B4-BE49-F238E27FC236}">
              <a16:creationId xmlns:a16="http://schemas.microsoft.com/office/drawing/2014/main" id="{00000000-0008-0000-1600-00007C010000}"/>
            </a:ext>
          </a:extLst>
        </xdr:cNvPr>
        <xdr:cNvSpPr>
          <a:spLocks noChangeShapeType="1"/>
        </xdr:cNvSpPr>
      </xdr:nvSpPr>
      <xdr:spPr bwMode="auto">
        <a:xfrm>
          <a:off x="16554450" y="3733800"/>
          <a:ext cx="0" cy="75565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292100</xdr:colOff>
      <xdr:row>39</xdr:row>
      <xdr:rowOff>114300</xdr:rowOff>
    </xdr:from>
    <xdr:to>
      <xdr:col>2</xdr:col>
      <xdr:colOff>381000</xdr:colOff>
      <xdr:row>39</xdr:row>
      <xdr:rowOff>114300</xdr:rowOff>
    </xdr:to>
    <xdr:sp macro="" textlink="">
      <xdr:nvSpPr>
        <xdr:cNvPr id="381" name="Line 26">
          <a:extLst>
            <a:ext uri="{FF2B5EF4-FFF2-40B4-BE49-F238E27FC236}">
              <a16:creationId xmlns:a16="http://schemas.microsoft.com/office/drawing/2014/main" id="{00000000-0008-0000-1600-00007D010000}"/>
            </a:ext>
          </a:extLst>
        </xdr:cNvPr>
        <xdr:cNvSpPr>
          <a:spLocks noChangeShapeType="1"/>
        </xdr:cNvSpPr>
      </xdr:nvSpPr>
      <xdr:spPr bwMode="auto">
        <a:xfrm>
          <a:off x="16065500" y="3733800"/>
          <a:ext cx="48895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292100</xdr:colOff>
      <xdr:row>40</xdr:row>
      <xdr:rowOff>82550</xdr:rowOff>
    </xdr:from>
    <xdr:to>
      <xdr:col>2</xdr:col>
      <xdr:colOff>381000</xdr:colOff>
      <xdr:row>40</xdr:row>
      <xdr:rowOff>82550</xdr:rowOff>
    </xdr:to>
    <xdr:sp macro="" textlink="">
      <xdr:nvSpPr>
        <xdr:cNvPr id="382" name="Line 27">
          <a:extLst>
            <a:ext uri="{FF2B5EF4-FFF2-40B4-BE49-F238E27FC236}">
              <a16:creationId xmlns:a16="http://schemas.microsoft.com/office/drawing/2014/main" id="{00000000-0008-0000-1600-00007E010000}"/>
            </a:ext>
          </a:extLst>
        </xdr:cNvPr>
        <xdr:cNvSpPr>
          <a:spLocks noChangeShapeType="1"/>
        </xdr:cNvSpPr>
      </xdr:nvSpPr>
      <xdr:spPr bwMode="auto">
        <a:xfrm>
          <a:off x="16065500" y="3892550"/>
          <a:ext cx="48895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292100</xdr:colOff>
      <xdr:row>41</xdr:row>
      <xdr:rowOff>50800</xdr:rowOff>
    </xdr:from>
    <xdr:to>
      <xdr:col>2</xdr:col>
      <xdr:colOff>381000</xdr:colOff>
      <xdr:row>41</xdr:row>
      <xdr:rowOff>50800</xdr:rowOff>
    </xdr:to>
    <xdr:sp macro="" textlink="">
      <xdr:nvSpPr>
        <xdr:cNvPr id="383" name="Line 28">
          <a:extLst>
            <a:ext uri="{FF2B5EF4-FFF2-40B4-BE49-F238E27FC236}">
              <a16:creationId xmlns:a16="http://schemas.microsoft.com/office/drawing/2014/main" id="{00000000-0008-0000-1600-00007F010000}"/>
            </a:ext>
          </a:extLst>
        </xdr:cNvPr>
        <xdr:cNvSpPr>
          <a:spLocks noChangeShapeType="1"/>
        </xdr:cNvSpPr>
      </xdr:nvSpPr>
      <xdr:spPr bwMode="auto">
        <a:xfrm>
          <a:off x="16065500" y="4051300"/>
          <a:ext cx="48895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292100</xdr:colOff>
      <xdr:row>42</xdr:row>
      <xdr:rowOff>12700</xdr:rowOff>
    </xdr:from>
    <xdr:to>
      <xdr:col>2</xdr:col>
      <xdr:colOff>381000</xdr:colOff>
      <xdr:row>42</xdr:row>
      <xdr:rowOff>12700</xdr:rowOff>
    </xdr:to>
    <xdr:sp macro="" textlink="">
      <xdr:nvSpPr>
        <xdr:cNvPr id="384" name="Line 29">
          <a:extLst>
            <a:ext uri="{FF2B5EF4-FFF2-40B4-BE49-F238E27FC236}">
              <a16:creationId xmlns:a16="http://schemas.microsoft.com/office/drawing/2014/main" id="{00000000-0008-0000-1600-000080010000}"/>
            </a:ext>
          </a:extLst>
        </xdr:cNvPr>
        <xdr:cNvSpPr>
          <a:spLocks noChangeShapeType="1"/>
        </xdr:cNvSpPr>
      </xdr:nvSpPr>
      <xdr:spPr bwMode="auto">
        <a:xfrm>
          <a:off x="16065500" y="4203700"/>
          <a:ext cx="48895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292100</xdr:colOff>
      <xdr:row>42</xdr:row>
      <xdr:rowOff>165100</xdr:rowOff>
    </xdr:from>
    <xdr:to>
      <xdr:col>2</xdr:col>
      <xdr:colOff>381000</xdr:colOff>
      <xdr:row>42</xdr:row>
      <xdr:rowOff>165100</xdr:rowOff>
    </xdr:to>
    <xdr:sp macro="" textlink="">
      <xdr:nvSpPr>
        <xdr:cNvPr id="385" name="Line 30">
          <a:extLst>
            <a:ext uri="{FF2B5EF4-FFF2-40B4-BE49-F238E27FC236}">
              <a16:creationId xmlns:a16="http://schemas.microsoft.com/office/drawing/2014/main" id="{00000000-0008-0000-1600-000081010000}"/>
            </a:ext>
          </a:extLst>
        </xdr:cNvPr>
        <xdr:cNvSpPr>
          <a:spLocks noChangeShapeType="1"/>
        </xdr:cNvSpPr>
      </xdr:nvSpPr>
      <xdr:spPr bwMode="auto">
        <a:xfrm>
          <a:off x="16065500" y="4356100"/>
          <a:ext cx="48895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288925</xdr:colOff>
      <xdr:row>39</xdr:row>
      <xdr:rowOff>133350</xdr:rowOff>
    </xdr:from>
    <xdr:to>
      <xdr:col>2</xdr:col>
      <xdr:colOff>327025</xdr:colOff>
      <xdr:row>40</xdr:row>
      <xdr:rowOff>104775</xdr:rowOff>
    </xdr:to>
    <xdr:sp macro="" textlink="">
      <xdr:nvSpPr>
        <xdr:cNvPr id="386" name="Text 31">
          <a:extLst>
            <a:ext uri="{FF2B5EF4-FFF2-40B4-BE49-F238E27FC236}">
              <a16:creationId xmlns:a16="http://schemas.microsoft.com/office/drawing/2014/main" id="{00000000-0008-0000-1600-000082010000}"/>
            </a:ext>
          </a:extLst>
        </xdr:cNvPr>
        <xdr:cNvSpPr txBox="1">
          <a:spLocks noChangeArrowheads="1"/>
        </xdr:cNvSpPr>
      </xdr:nvSpPr>
      <xdr:spPr bwMode="auto">
        <a:xfrm>
          <a:off x="16062325" y="3752850"/>
          <a:ext cx="438150" cy="161925"/>
        </a:xfrm>
        <a:prstGeom prst="rect">
          <a:avLst/>
        </a:prstGeom>
        <a:noFill/>
        <a:ln w="9525">
          <a:noFill/>
          <a:miter lim="800%"/>
          <a:headEnd/>
          <a:tailEnd/>
        </a:ln>
      </xdr:spPr>
      <xdr:txBody>
        <a:bodyPr vertOverflow="clip" wrap="square" lIns="27432" tIns="18288" rIns="0" bIns="0" anchor="t" upright="1"/>
        <a:lstStyle/>
        <a:p>
          <a:pPr algn="l" rtl="0">
            <a:defRPr sz="1000"/>
          </a:pPr>
          <a:r>
            <a:rPr lang="en-US" sz="700" b="0" i="0" strike="noStrike">
              <a:solidFill>
                <a:srgbClr val="000000"/>
              </a:solidFill>
              <a:latin typeface="Arial"/>
              <a:cs typeface="Arial"/>
            </a:rPr>
            <a:t>C/T= 25 sec</a:t>
          </a:r>
        </a:p>
      </xdr:txBody>
    </xdr:sp>
    <xdr:clientData/>
  </xdr:twoCellAnchor>
  <xdr:twoCellAnchor>
    <xdr:from>
      <xdr:col>1</xdr:col>
      <xdr:colOff>288925</xdr:colOff>
      <xdr:row>40</xdr:row>
      <xdr:rowOff>79375</xdr:rowOff>
    </xdr:from>
    <xdr:to>
      <xdr:col>2</xdr:col>
      <xdr:colOff>399973</xdr:colOff>
      <xdr:row>41</xdr:row>
      <xdr:rowOff>76313</xdr:rowOff>
    </xdr:to>
    <xdr:sp macro="" textlink="">
      <xdr:nvSpPr>
        <xdr:cNvPr id="387" name="Text 32">
          <a:extLst>
            <a:ext uri="{FF2B5EF4-FFF2-40B4-BE49-F238E27FC236}">
              <a16:creationId xmlns:a16="http://schemas.microsoft.com/office/drawing/2014/main" id="{00000000-0008-0000-1600-000083010000}"/>
            </a:ext>
          </a:extLst>
        </xdr:cNvPr>
        <xdr:cNvSpPr txBox="1">
          <a:spLocks noChangeArrowheads="1"/>
        </xdr:cNvSpPr>
      </xdr:nvSpPr>
      <xdr:spPr bwMode="auto">
        <a:xfrm>
          <a:off x="16062325" y="3889375"/>
          <a:ext cx="511098" cy="187438"/>
        </a:xfrm>
        <a:prstGeom prst="rect">
          <a:avLst/>
        </a:prstGeom>
        <a:noFill/>
        <a:ln w="9525">
          <a:noFill/>
          <a:miter lim="800%"/>
          <a:headEnd/>
          <a:tailEnd/>
        </a:ln>
      </xdr:spPr>
      <xdr:txBody>
        <a:bodyPr vertOverflow="clip" wrap="square" lIns="27432" tIns="18288" rIns="0" bIns="0" anchor="t" upright="1"/>
        <a:lstStyle/>
        <a:p>
          <a:pPr algn="l" rtl="0">
            <a:defRPr sz="1000"/>
          </a:pPr>
          <a:r>
            <a:rPr lang="en-US" sz="700" b="0" i="0" strike="noStrike">
              <a:solidFill>
                <a:srgbClr val="000000"/>
              </a:solidFill>
              <a:latin typeface="Arial"/>
              <a:cs typeface="Arial"/>
            </a:rPr>
            <a:t>C/O= 40 </a:t>
          </a:r>
        </a:p>
      </xdr:txBody>
    </xdr:sp>
    <xdr:clientData/>
  </xdr:twoCellAnchor>
  <xdr:twoCellAnchor>
    <xdr:from>
      <xdr:col>1</xdr:col>
      <xdr:colOff>298450</xdr:colOff>
      <xdr:row>41</xdr:row>
      <xdr:rowOff>66675</xdr:rowOff>
    </xdr:from>
    <xdr:to>
      <xdr:col>3</xdr:col>
      <xdr:colOff>0</xdr:colOff>
      <xdr:row>42</xdr:row>
      <xdr:rowOff>57150</xdr:rowOff>
    </xdr:to>
    <xdr:sp macro="" textlink="">
      <xdr:nvSpPr>
        <xdr:cNvPr id="388" name="Text 33">
          <a:extLst>
            <a:ext uri="{FF2B5EF4-FFF2-40B4-BE49-F238E27FC236}">
              <a16:creationId xmlns:a16="http://schemas.microsoft.com/office/drawing/2014/main" id="{00000000-0008-0000-1600-000084010000}"/>
            </a:ext>
          </a:extLst>
        </xdr:cNvPr>
        <xdr:cNvSpPr txBox="1">
          <a:spLocks noChangeArrowheads="1"/>
        </xdr:cNvSpPr>
      </xdr:nvSpPr>
      <xdr:spPr bwMode="auto">
        <a:xfrm>
          <a:off x="16071850" y="4067175"/>
          <a:ext cx="501650" cy="180975"/>
        </a:xfrm>
        <a:prstGeom prst="rect">
          <a:avLst/>
        </a:prstGeom>
        <a:noFill/>
        <a:ln w="9525">
          <a:noFill/>
          <a:miter lim="800%"/>
          <a:headEnd/>
          <a:tailEnd/>
        </a:ln>
      </xdr:spPr>
      <xdr:txBody>
        <a:bodyPr vertOverflow="clip" wrap="square" lIns="27432" tIns="18288" rIns="0" bIns="0" anchor="t" upright="1"/>
        <a:lstStyle/>
        <a:p>
          <a:pPr algn="l" rtl="0">
            <a:defRPr sz="1000"/>
          </a:pPr>
          <a:r>
            <a:rPr lang="en-US" sz="700" b="0" i="0" strike="noStrike">
              <a:solidFill>
                <a:srgbClr val="000000"/>
              </a:solidFill>
              <a:latin typeface="Arial"/>
              <a:cs typeface="Arial"/>
            </a:rPr>
            <a:t>2 Shifts</a:t>
          </a:r>
        </a:p>
      </xdr:txBody>
    </xdr:sp>
    <xdr:clientData/>
  </xdr:twoCellAnchor>
  <xdr:twoCellAnchor>
    <xdr:from>
      <xdr:col>1</xdr:col>
      <xdr:colOff>298450</xdr:colOff>
      <xdr:row>42</xdr:row>
      <xdr:rowOff>22225</xdr:rowOff>
    </xdr:from>
    <xdr:to>
      <xdr:col>3</xdr:col>
      <xdr:colOff>0</xdr:colOff>
      <xdr:row>43</xdr:row>
      <xdr:rowOff>19163</xdr:rowOff>
    </xdr:to>
    <xdr:sp macro="" textlink="">
      <xdr:nvSpPr>
        <xdr:cNvPr id="389" name="Text 34">
          <a:extLst>
            <a:ext uri="{FF2B5EF4-FFF2-40B4-BE49-F238E27FC236}">
              <a16:creationId xmlns:a16="http://schemas.microsoft.com/office/drawing/2014/main" id="{00000000-0008-0000-1600-000085010000}"/>
            </a:ext>
          </a:extLst>
        </xdr:cNvPr>
        <xdr:cNvSpPr txBox="1">
          <a:spLocks noChangeArrowheads="1"/>
        </xdr:cNvSpPr>
      </xdr:nvSpPr>
      <xdr:spPr bwMode="auto">
        <a:xfrm>
          <a:off x="16071850" y="4213225"/>
          <a:ext cx="501650" cy="187438"/>
        </a:xfrm>
        <a:prstGeom prst="rect">
          <a:avLst/>
        </a:prstGeom>
        <a:noFill/>
        <a:ln w="9525">
          <a:noFill/>
          <a:miter lim="800%"/>
          <a:headEnd/>
          <a:tailEnd/>
        </a:ln>
      </xdr:spPr>
      <xdr:txBody>
        <a:bodyPr vertOverflow="clip" wrap="square" lIns="27432" tIns="18288" rIns="0" bIns="0" anchor="t" upright="1"/>
        <a:lstStyle/>
        <a:p>
          <a:pPr algn="l" rtl="0">
            <a:defRPr sz="1000"/>
          </a:pPr>
          <a:r>
            <a:rPr lang="en-US" sz="700" b="0" i="0" strike="noStrike">
              <a:solidFill>
                <a:srgbClr val="000000"/>
              </a:solidFill>
              <a:latin typeface="Arial"/>
              <a:cs typeface="Arial"/>
            </a:rPr>
            <a:t>Takt= 1s</a:t>
          </a:r>
        </a:p>
      </xdr:txBody>
    </xdr:sp>
    <xdr:clientData/>
  </xdr:twoCellAnchor>
  <xdr:twoCellAnchor editAs="oneCell">
    <xdr:from>
      <xdr:col>1</xdr:col>
      <xdr:colOff>279400</xdr:colOff>
      <xdr:row>43</xdr:row>
      <xdr:rowOff>79375</xdr:rowOff>
    </xdr:from>
    <xdr:to>
      <xdr:col>2</xdr:col>
      <xdr:colOff>146050</xdr:colOff>
      <xdr:row>44</xdr:row>
      <xdr:rowOff>89027</xdr:rowOff>
    </xdr:to>
    <xdr:sp macro="" textlink="">
      <xdr:nvSpPr>
        <xdr:cNvPr id="390" name="Text 35">
          <a:extLst>
            <a:ext uri="{FF2B5EF4-FFF2-40B4-BE49-F238E27FC236}">
              <a16:creationId xmlns:a16="http://schemas.microsoft.com/office/drawing/2014/main" id="{00000000-0008-0000-1600-000086010000}"/>
            </a:ext>
          </a:extLst>
        </xdr:cNvPr>
        <xdr:cNvSpPr txBox="1">
          <a:spLocks noChangeArrowheads="1"/>
        </xdr:cNvSpPr>
      </xdr:nvSpPr>
      <xdr:spPr bwMode="auto">
        <a:xfrm>
          <a:off x="16052800" y="4460875"/>
          <a:ext cx="482600" cy="168402"/>
        </a:xfrm>
        <a:prstGeom prst="rect">
          <a:avLst/>
        </a:prstGeom>
        <a:noFill/>
        <a:ln w="9525">
          <a:noFill/>
          <a:miter lim="800%"/>
          <a:headEnd/>
          <a:tailEnd/>
        </a:ln>
      </xdr:spPr>
      <xdr:txBody>
        <a:bodyPr vertOverflow="clip" wrap="square" lIns="27432" tIns="18288" rIns="27432" bIns="0" anchor="t" upright="1"/>
        <a:lstStyle/>
        <a:p>
          <a:pPr algn="ctr" rtl="0">
            <a:defRPr sz="1000"/>
          </a:pPr>
          <a:r>
            <a:rPr lang="en-US" sz="700" b="0" i="0" strike="noStrike">
              <a:solidFill>
                <a:srgbClr val="000000"/>
              </a:solidFill>
              <a:latin typeface="Arial"/>
              <a:cs typeface="Arial"/>
            </a:rPr>
            <a:t>Data Box</a:t>
          </a:r>
        </a:p>
      </xdr:txBody>
    </xdr:sp>
    <xdr:clientData/>
  </xdr:twoCellAnchor>
  <xdr:twoCellAnchor>
    <xdr:from>
      <xdr:col>1</xdr:col>
      <xdr:colOff>260350</xdr:colOff>
      <xdr:row>44</xdr:row>
      <xdr:rowOff>76200</xdr:rowOff>
    </xdr:from>
    <xdr:to>
      <xdr:col>2</xdr:col>
      <xdr:colOff>387350</xdr:colOff>
      <xdr:row>46</xdr:row>
      <xdr:rowOff>120650</xdr:rowOff>
    </xdr:to>
    <xdr:grpSp>
      <xdr:nvGrpSpPr>
        <xdr:cNvPr id="391" name="Group 36">
          <a:extLst>
            <a:ext uri="{FF2B5EF4-FFF2-40B4-BE49-F238E27FC236}">
              <a16:creationId xmlns:a16="http://schemas.microsoft.com/office/drawing/2014/main" id="{00000000-0008-0000-1600-000087010000}"/>
            </a:ext>
          </a:extLst>
        </xdr:cNvPr>
        <xdr:cNvGrpSpPr>
          <a:grpSpLocks/>
        </xdr:cNvGrpSpPr>
      </xdr:nvGrpSpPr>
      <xdr:grpSpPr bwMode="auto">
        <a:xfrm>
          <a:off x="6683973" y="9187070"/>
          <a:ext cx="789609" cy="412566"/>
          <a:chOff x="-7000" y="-6000"/>
          <a:chExt cx="26500" cy="22500"/>
        </a:xfrm>
      </xdr:grpSpPr>
      <xdr:sp macro="" textlink="">
        <xdr:nvSpPr>
          <xdr:cNvPr id="392" name="Line 37">
            <a:extLst>
              <a:ext uri="{FF2B5EF4-FFF2-40B4-BE49-F238E27FC236}">
                <a16:creationId xmlns:a16="http://schemas.microsoft.com/office/drawing/2014/main" id="{00000000-0008-0000-1600-000088010000}"/>
              </a:ext>
            </a:extLst>
          </xdr:cNvPr>
          <xdr:cNvSpPr>
            <a:spLocks noChangeShapeType="1"/>
          </xdr:cNvSpPr>
        </xdr:nvSpPr>
        <xdr:spPr bwMode="auto">
          <a:xfrm flipH="1">
            <a:off x="-7000" y="-6000"/>
            <a:ext cx="13500" cy="225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3" name="Line 38">
            <a:extLst>
              <a:ext uri="{FF2B5EF4-FFF2-40B4-BE49-F238E27FC236}">
                <a16:creationId xmlns:a16="http://schemas.microsoft.com/office/drawing/2014/main" id="{00000000-0008-0000-1600-000089010000}"/>
              </a:ext>
            </a:extLst>
          </xdr:cNvPr>
          <xdr:cNvSpPr>
            <a:spLocks noChangeShapeType="1"/>
          </xdr:cNvSpPr>
        </xdr:nvSpPr>
        <xdr:spPr bwMode="auto">
          <a:xfrm>
            <a:off x="6500" y="-6000"/>
            <a:ext cx="13000" cy="220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4" name="Line 39">
            <a:extLst>
              <a:ext uri="{FF2B5EF4-FFF2-40B4-BE49-F238E27FC236}">
                <a16:creationId xmlns:a16="http://schemas.microsoft.com/office/drawing/2014/main" id="{00000000-0008-0000-1600-00008A010000}"/>
              </a:ext>
            </a:extLst>
          </xdr:cNvPr>
          <xdr:cNvSpPr>
            <a:spLocks noChangeShapeType="1"/>
          </xdr:cNvSpPr>
        </xdr:nvSpPr>
        <xdr:spPr bwMode="auto">
          <a:xfrm>
            <a:off x="-7000" y="16500"/>
            <a:ext cx="2650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57150</xdr:colOff>
      <xdr:row>45</xdr:row>
      <xdr:rowOff>107950</xdr:rowOff>
    </xdr:from>
    <xdr:to>
      <xdr:col>2</xdr:col>
      <xdr:colOff>177800</xdr:colOff>
      <xdr:row>46</xdr:row>
      <xdr:rowOff>69850</xdr:rowOff>
    </xdr:to>
    <xdr:grpSp>
      <xdr:nvGrpSpPr>
        <xdr:cNvPr id="395" name="Group 40">
          <a:extLst>
            <a:ext uri="{FF2B5EF4-FFF2-40B4-BE49-F238E27FC236}">
              <a16:creationId xmlns:a16="http://schemas.microsoft.com/office/drawing/2014/main" id="{00000000-0008-0000-1600-00008B010000}"/>
            </a:ext>
          </a:extLst>
        </xdr:cNvPr>
        <xdr:cNvGrpSpPr>
          <a:grpSpLocks/>
        </xdr:cNvGrpSpPr>
      </xdr:nvGrpSpPr>
      <xdr:grpSpPr bwMode="auto">
        <a:xfrm>
          <a:off x="7143382" y="9402878"/>
          <a:ext cx="120650" cy="145958"/>
          <a:chOff x="-34" y="-9000"/>
          <a:chExt cx="12" cy="16000"/>
        </a:xfrm>
      </xdr:grpSpPr>
      <xdr:sp macro="" textlink="">
        <xdr:nvSpPr>
          <xdr:cNvPr id="396" name="Line 41">
            <a:extLst>
              <a:ext uri="{FF2B5EF4-FFF2-40B4-BE49-F238E27FC236}">
                <a16:creationId xmlns:a16="http://schemas.microsoft.com/office/drawing/2014/main" id="{00000000-0008-0000-1600-00008C010000}"/>
              </a:ext>
            </a:extLst>
          </xdr:cNvPr>
          <xdr:cNvSpPr>
            <a:spLocks noChangeShapeType="1"/>
          </xdr:cNvSpPr>
        </xdr:nvSpPr>
        <xdr:spPr bwMode="auto">
          <a:xfrm flipH="1">
            <a:off x="-28" y="-9000"/>
            <a:ext cx="0" cy="16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7" name="Line 42">
            <a:extLst>
              <a:ext uri="{FF2B5EF4-FFF2-40B4-BE49-F238E27FC236}">
                <a16:creationId xmlns:a16="http://schemas.microsoft.com/office/drawing/2014/main" id="{00000000-0008-0000-1600-00008D010000}"/>
              </a:ext>
            </a:extLst>
          </xdr:cNvPr>
          <xdr:cNvSpPr>
            <a:spLocks noChangeShapeType="1"/>
          </xdr:cNvSpPr>
        </xdr:nvSpPr>
        <xdr:spPr bwMode="auto">
          <a:xfrm>
            <a:off x="-34" y="7000"/>
            <a:ext cx="1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8" name="Line 43">
            <a:extLst>
              <a:ext uri="{FF2B5EF4-FFF2-40B4-BE49-F238E27FC236}">
                <a16:creationId xmlns:a16="http://schemas.microsoft.com/office/drawing/2014/main" id="{00000000-0008-0000-1600-00008E010000}"/>
              </a:ext>
            </a:extLst>
          </xdr:cNvPr>
          <xdr:cNvSpPr>
            <a:spLocks noChangeShapeType="1"/>
          </xdr:cNvSpPr>
        </xdr:nvSpPr>
        <xdr:spPr bwMode="auto">
          <a:xfrm>
            <a:off x="-32" y="-9000"/>
            <a:ext cx="1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editAs="oneCell">
    <xdr:from>
      <xdr:col>1</xdr:col>
      <xdr:colOff>158750</xdr:colOff>
      <xdr:row>46</xdr:row>
      <xdr:rowOff>142875</xdr:rowOff>
    </xdr:from>
    <xdr:to>
      <xdr:col>2</xdr:col>
      <xdr:colOff>231804</xdr:colOff>
      <xdr:row>47</xdr:row>
      <xdr:rowOff>149225</xdr:rowOff>
    </xdr:to>
    <xdr:sp macro="" textlink="">
      <xdr:nvSpPr>
        <xdr:cNvPr id="399" name="Text 44">
          <a:extLst>
            <a:ext uri="{FF2B5EF4-FFF2-40B4-BE49-F238E27FC236}">
              <a16:creationId xmlns:a16="http://schemas.microsoft.com/office/drawing/2014/main" id="{00000000-0008-0000-1600-00008F010000}"/>
            </a:ext>
          </a:extLst>
        </xdr:cNvPr>
        <xdr:cNvSpPr txBox="1">
          <a:spLocks noChangeArrowheads="1"/>
        </xdr:cNvSpPr>
      </xdr:nvSpPr>
      <xdr:spPr bwMode="auto">
        <a:xfrm>
          <a:off x="15932150" y="5095875"/>
          <a:ext cx="689004" cy="165100"/>
        </a:xfrm>
        <a:prstGeom prst="rect">
          <a:avLst/>
        </a:prstGeom>
        <a:noFill/>
        <a:ln w="9525">
          <a:noFill/>
          <a:miter lim="800%"/>
          <a:headEnd/>
          <a:tailEnd/>
        </a:ln>
      </xdr:spPr>
      <xdr:txBody>
        <a:bodyPr vertOverflow="clip" wrap="square" lIns="27432" tIns="18288" rIns="27432" bIns="0" anchor="t" upright="1"/>
        <a:lstStyle/>
        <a:p>
          <a:pPr algn="ctr" rtl="0">
            <a:defRPr sz="1000"/>
          </a:pPr>
          <a:r>
            <a:rPr lang="en-US" sz="700" b="0" i="0" strike="noStrike">
              <a:solidFill>
                <a:srgbClr val="000000"/>
              </a:solidFill>
              <a:latin typeface="Arial"/>
              <a:cs typeface="Arial"/>
            </a:rPr>
            <a:t>Inventory Box</a:t>
          </a:r>
        </a:p>
      </xdr:txBody>
    </xdr:sp>
    <xdr:clientData/>
  </xdr:twoCellAnchor>
  <xdr:twoCellAnchor editAs="oneCell">
    <xdr:from>
      <xdr:col>1</xdr:col>
      <xdr:colOff>203200</xdr:colOff>
      <xdr:row>53</xdr:row>
      <xdr:rowOff>161925</xdr:rowOff>
    </xdr:from>
    <xdr:to>
      <xdr:col>2</xdr:col>
      <xdr:colOff>203200</xdr:colOff>
      <xdr:row>55</xdr:row>
      <xdr:rowOff>9525</xdr:rowOff>
    </xdr:to>
    <xdr:sp macro="" textlink="">
      <xdr:nvSpPr>
        <xdr:cNvPr id="400" name="Text 45">
          <a:extLst>
            <a:ext uri="{FF2B5EF4-FFF2-40B4-BE49-F238E27FC236}">
              <a16:creationId xmlns:a16="http://schemas.microsoft.com/office/drawing/2014/main" id="{00000000-0008-0000-1600-000090010000}"/>
            </a:ext>
          </a:extLst>
        </xdr:cNvPr>
        <xdr:cNvSpPr txBox="1">
          <a:spLocks noChangeArrowheads="1"/>
        </xdr:cNvSpPr>
      </xdr:nvSpPr>
      <xdr:spPr bwMode="auto">
        <a:xfrm>
          <a:off x="15976600" y="6448425"/>
          <a:ext cx="615950" cy="171450"/>
        </a:xfrm>
        <a:prstGeom prst="rect">
          <a:avLst/>
        </a:prstGeom>
        <a:noFill/>
        <a:ln w="9525">
          <a:noFill/>
          <a:miter lim="800%"/>
          <a:headEnd/>
          <a:tailEnd/>
        </a:ln>
      </xdr:spPr>
      <xdr:txBody>
        <a:bodyPr vertOverflow="clip" wrap="square" lIns="27432" tIns="18288" rIns="27432" bIns="0" anchor="t" upright="1"/>
        <a:lstStyle/>
        <a:p>
          <a:pPr algn="ctr" rtl="0">
            <a:defRPr sz="1000"/>
          </a:pPr>
          <a:r>
            <a:rPr lang="en-US" sz="700" b="0" i="0" strike="noStrike">
              <a:solidFill>
                <a:srgbClr val="000000"/>
              </a:solidFill>
              <a:latin typeface="Arial"/>
              <a:cs typeface="Arial"/>
            </a:rPr>
            <a:t>PUSH Arrow</a:t>
          </a:r>
        </a:p>
      </xdr:txBody>
    </xdr:sp>
    <xdr:clientData/>
  </xdr:twoCellAnchor>
  <xdr:twoCellAnchor>
    <xdr:from>
      <xdr:col>1</xdr:col>
      <xdr:colOff>222250</xdr:colOff>
      <xdr:row>54</xdr:row>
      <xdr:rowOff>177800</xdr:rowOff>
    </xdr:from>
    <xdr:to>
      <xdr:col>3</xdr:col>
      <xdr:colOff>107950</xdr:colOff>
      <xdr:row>56</xdr:row>
      <xdr:rowOff>0</xdr:rowOff>
    </xdr:to>
    <xdr:sp macro="" textlink="">
      <xdr:nvSpPr>
        <xdr:cNvPr id="401" name="Drawing 46">
          <a:extLst>
            <a:ext uri="{FF2B5EF4-FFF2-40B4-BE49-F238E27FC236}">
              <a16:creationId xmlns:a16="http://schemas.microsoft.com/office/drawing/2014/main" id="{00000000-0008-0000-1600-000091010000}"/>
            </a:ext>
          </a:extLst>
        </xdr:cNvPr>
        <xdr:cNvSpPr>
          <a:spLocks/>
        </xdr:cNvSpPr>
      </xdr:nvSpPr>
      <xdr:spPr bwMode="auto">
        <a:xfrm>
          <a:off x="15995650" y="6654800"/>
          <a:ext cx="685800" cy="203200"/>
        </a:xfrm>
        <a:custGeom>
          <a:avLst/>
          <a:gdLst>
            <a:gd name="T0" fmla="*/ 12288 w 16384"/>
            <a:gd name="T1" fmla="*/ 0 h 16384"/>
            <a:gd name="T2" fmla="*/ 12288 w 16384"/>
            <a:gd name="T3" fmla="*/ 4096 h 16384"/>
            <a:gd name="T4" fmla="*/ 0 w 16384"/>
            <a:gd name="T5" fmla="*/ 4096 h 16384"/>
            <a:gd name="T6" fmla="*/ 0 w 16384"/>
            <a:gd name="T7" fmla="*/ 12288 h 16384"/>
            <a:gd name="T8" fmla="*/ 12288 w 16384"/>
            <a:gd name="T9" fmla="*/ 12288 h 16384"/>
            <a:gd name="T10" fmla="*/ 12288 w 16384"/>
            <a:gd name="T11" fmla="*/ 16384 h 16384"/>
            <a:gd name="T12" fmla="*/ 16384 w 16384"/>
            <a:gd name="T13" fmla="*/ 8192 h 16384"/>
            <a:gd name="T14" fmla="*/ 12288 w 16384"/>
            <a:gd name="T15" fmla="*/ 0 h 16384"/>
            <a:gd name="T16" fmla="*/ 0 60000 65536"/>
            <a:gd name="T17" fmla="*/ 0 60000 65536"/>
            <a:gd name="T18" fmla="*/ 0 60000 65536"/>
            <a:gd name="T19" fmla="*/ 0 60000 65536"/>
            <a:gd name="T20" fmla="*/ 0 60000 65536"/>
            <a:gd name="T21" fmla="*/ 0 60000 65536"/>
            <a:gd name="T22" fmla="*/ 0 60000 65536"/>
            <a:gd name="T23" fmla="*/ 0 60000 65536"/>
            <a:gd name="T24" fmla="*/ 0 w 16384"/>
            <a:gd name="T25" fmla="*/ 0 h 16384"/>
            <a:gd name="T26" fmla="*/ 16384 w 16384"/>
            <a:gd name="T27" fmla="*/ 16384 h 16384"/>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6384" h="16384">
              <a:moveTo>
                <a:pt x="12288" y="0"/>
              </a:moveTo>
              <a:lnTo>
                <a:pt x="12288" y="4096"/>
              </a:lnTo>
              <a:lnTo>
                <a:pt x="0" y="4096"/>
              </a:lnTo>
              <a:lnTo>
                <a:pt x="0" y="12288"/>
              </a:lnTo>
              <a:lnTo>
                <a:pt x="12288" y="12288"/>
              </a:lnTo>
              <a:lnTo>
                <a:pt x="12288" y="16384"/>
              </a:lnTo>
              <a:lnTo>
                <a:pt x="16384" y="8192"/>
              </a:lnTo>
              <a:lnTo>
                <a:pt x="12288" y="0"/>
              </a:lnTo>
              <a:close/>
            </a:path>
          </a:pathLst>
        </a:custGeom>
        <a:solidFill>
          <a:srgbClr val="FFFFFF"/>
        </a:solidFill>
        <a:ln w="17145">
          <a:solidFill>
            <a:srgbClr val="000000"/>
          </a:solidFill>
          <a:round/>
          <a:headEnd/>
          <a:tailEnd/>
        </a:ln>
      </xdr:spPr>
    </xdr:sp>
    <xdr:clientData/>
  </xdr:twoCellAnchor>
  <xdr:twoCellAnchor editAs="oneCell">
    <xdr:from>
      <xdr:col>1</xdr:col>
      <xdr:colOff>177800</xdr:colOff>
      <xdr:row>56</xdr:row>
      <xdr:rowOff>0</xdr:rowOff>
    </xdr:from>
    <xdr:to>
      <xdr:col>2</xdr:col>
      <xdr:colOff>285750</xdr:colOff>
      <xdr:row>57</xdr:row>
      <xdr:rowOff>127000</xdr:rowOff>
    </xdr:to>
    <xdr:sp macro="" textlink="">
      <xdr:nvSpPr>
        <xdr:cNvPr id="402" name="Text 47">
          <a:extLst>
            <a:ext uri="{FF2B5EF4-FFF2-40B4-BE49-F238E27FC236}">
              <a16:creationId xmlns:a16="http://schemas.microsoft.com/office/drawing/2014/main" id="{00000000-0008-0000-1600-000092010000}"/>
            </a:ext>
          </a:extLst>
        </xdr:cNvPr>
        <xdr:cNvSpPr txBox="1">
          <a:spLocks noChangeArrowheads="1"/>
        </xdr:cNvSpPr>
      </xdr:nvSpPr>
      <xdr:spPr bwMode="auto">
        <a:xfrm>
          <a:off x="15951200" y="6858000"/>
          <a:ext cx="723900" cy="285750"/>
        </a:xfrm>
        <a:prstGeom prst="rect">
          <a:avLst/>
        </a:prstGeom>
        <a:noFill/>
        <a:ln w="9525">
          <a:noFill/>
          <a:miter lim="800%"/>
          <a:headEnd/>
          <a:tailEnd/>
        </a:ln>
      </xdr:spPr>
      <xdr:txBody>
        <a:bodyPr vertOverflow="clip" wrap="square" lIns="27432" tIns="18288" rIns="27432" bIns="0" anchor="t" upright="1"/>
        <a:lstStyle/>
        <a:p>
          <a:pPr algn="ctr" rtl="0">
            <a:defRPr sz="1000"/>
          </a:pPr>
          <a:r>
            <a:rPr lang="en-US" sz="700" b="0" i="0" strike="noStrike">
              <a:solidFill>
                <a:srgbClr val="000000"/>
              </a:solidFill>
              <a:latin typeface="Arial"/>
              <a:cs typeface="Arial"/>
            </a:rPr>
            <a:t>Finished Goods </a:t>
          </a:r>
        </a:p>
        <a:p>
          <a:pPr algn="ctr" rtl="0">
            <a:defRPr sz="1000"/>
          </a:pPr>
          <a:r>
            <a:rPr lang="en-US" sz="700" b="0" i="0" strike="noStrike">
              <a:solidFill>
                <a:srgbClr val="000000"/>
              </a:solidFill>
              <a:latin typeface="Arial"/>
              <a:cs typeface="Arial"/>
            </a:rPr>
            <a:t>to Customer</a:t>
          </a:r>
        </a:p>
      </xdr:txBody>
    </xdr:sp>
    <xdr:clientData/>
  </xdr:twoCellAnchor>
  <xdr:twoCellAnchor>
    <xdr:from>
      <xdr:col>2</xdr:col>
      <xdr:colOff>222250</xdr:colOff>
      <xdr:row>60</xdr:row>
      <xdr:rowOff>146050</xdr:rowOff>
    </xdr:from>
    <xdr:to>
      <xdr:col>2</xdr:col>
      <xdr:colOff>222250</xdr:colOff>
      <xdr:row>63</xdr:row>
      <xdr:rowOff>82550</xdr:rowOff>
    </xdr:to>
    <xdr:sp macro="" textlink="">
      <xdr:nvSpPr>
        <xdr:cNvPr id="403" name="Line 48">
          <a:extLst>
            <a:ext uri="{FF2B5EF4-FFF2-40B4-BE49-F238E27FC236}">
              <a16:creationId xmlns:a16="http://schemas.microsoft.com/office/drawing/2014/main" id="{00000000-0008-0000-1600-000093010000}"/>
            </a:ext>
          </a:extLst>
        </xdr:cNvPr>
        <xdr:cNvSpPr>
          <a:spLocks noChangeShapeType="1"/>
        </xdr:cNvSpPr>
      </xdr:nvSpPr>
      <xdr:spPr bwMode="auto">
        <a:xfrm>
          <a:off x="16395700" y="7766050"/>
          <a:ext cx="0" cy="5080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31750</xdr:colOff>
      <xdr:row>60</xdr:row>
      <xdr:rowOff>146050</xdr:rowOff>
    </xdr:from>
    <xdr:to>
      <xdr:col>2</xdr:col>
      <xdr:colOff>222250</xdr:colOff>
      <xdr:row>60</xdr:row>
      <xdr:rowOff>146050</xdr:rowOff>
    </xdr:to>
    <xdr:sp macro="" textlink="">
      <xdr:nvSpPr>
        <xdr:cNvPr id="404" name="Drawing 49">
          <a:extLst>
            <a:ext uri="{FF2B5EF4-FFF2-40B4-BE49-F238E27FC236}">
              <a16:creationId xmlns:a16="http://schemas.microsoft.com/office/drawing/2014/main" id="{00000000-0008-0000-1600-000094010000}"/>
            </a:ext>
          </a:extLst>
        </xdr:cNvPr>
        <xdr:cNvSpPr>
          <a:spLocks/>
        </xdr:cNvSpPr>
      </xdr:nvSpPr>
      <xdr:spPr bwMode="auto">
        <a:xfrm>
          <a:off x="16205200" y="7766050"/>
          <a:ext cx="190500" cy="0"/>
        </a:xfrm>
        <a:custGeom>
          <a:avLst/>
          <a:gdLst>
            <a:gd name="T0" fmla="*/ 0 w 16384"/>
            <a:gd name="T1" fmla="*/ 0 h 16384"/>
            <a:gd name="T2" fmla="*/ 16384 w 16384"/>
            <a:gd name="T3" fmla="*/ 16384 h 16384"/>
            <a:gd name="T4" fmla="*/ 0 60000 65536"/>
            <a:gd name="T5" fmla="*/ 0 60000 65536"/>
            <a:gd name="T6" fmla="*/ 0 w 16384"/>
            <a:gd name="T7" fmla="*/ 0 h 16384"/>
            <a:gd name="T8" fmla="*/ 16384 w 16384"/>
            <a:gd name="T9" fmla="*/ 0 h 16384"/>
          </a:gdLst>
          <a:ahLst/>
          <a:cxnLst>
            <a:cxn ang="T4">
              <a:pos x="T0" y="T1"/>
            </a:cxn>
            <a:cxn ang="T5">
              <a:pos x="T2" y="T3"/>
            </a:cxn>
          </a:cxnLst>
          <a:rect l="T6" t="T7" r="T8" b="T9"/>
          <a:pathLst>
            <a:path w="16384" h="16384">
              <a:moveTo>
                <a:pt x="0" y="0"/>
              </a:moveTo>
              <a:lnTo>
                <a:pt x="16384" y="16384"/>
              </a:lnTo>
            </a:path>
          </a:pathLst>
        </a:cu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31750</xdr:colOff>
      <xdr:row>61</xdr:row>
      <xdr:rowOff>57150</xdr:rowOff>
    </xdr:from>
    <xdr:to>
      <xdr:col>2</xdr:col>
      <xdr:colOff>222250</xdr:colOff>
      <xdr:row>61</xdr:row>
      <xdr:rowOff>57150</xdr:rowOff>
    </xdr:to>
    <xdr:sp macro="" textlink="">
      <xdr:nvSpPr>
        <xdr:cNvPr id="405" name="Drawing 50">
          <a:extLst>
            <a:ext uri="{FF2B5EF4-FFF2-40B4-BE49-F238E27FC236}">
              <a16:creationId xmlns:a16="http://schemas.microsoft.com/office/drawing/2014/main" id="{00000000-0008-0000-1600-000095010000}"/>
            </a:ext>
          </a:extLst>
        </xdr:cNvPr>
        <xdr:cNvSpPr>
          <a:spLocks/>
        </xdr:cNvSpPr>
      </xdr:nvSpPr>
      <xdr:spPr bwMode="auto">
        <a:xfrm>
          <a:off x="16205200" y="7867650"/>
          <a:ext cx="190500" cy="0"/>
        </a:xfrm>
        <a:custGeom>
          <a:avLst/>
          <a:gdLst>
            <a:gd name="T0" fmla="*/ 0 w 16384"/>
            <a:gd name="T1" fmla="*/ 0 h 16384"/>
            <a:gd name="T2" fmla="*/ 16384 w 16384"/>
            <a:gd name="T3" fmla="*/ 16384 h 16384"/>
            <a:gd name="T4" fmla="*/ 0 60000 65536"/>
            <a:gd name="T5" fmla="*/ 0 60000 65536"/>
            <a:gd name="T6" fmla="*/ 0 w 16384"/>
            <a:gd name="T7" fmla="*/ 0 h 16384"/>
            <a:gd name="T8" fmla="*/ 16384 w 16384"/>
            <a:gd name="T9" fmla="*/ 0 h 16384"/>
          </a:gdLst>
          <a:ahLst/>
          <a:cxnLst>
            <a:cxn ang="T4">
              <a:pos x="T0" y="T1"/>
            </a:cxn>
            <a:cxn ang="T5">
              <a:pos x="T2" y="T3"/>
            </a:cxn>
          </a:cxnLst>
          <a:rect l="T6" t="T7" r="T8" b="T9"/>
          <a:pathLst>
            <a:path w="16384" h="16384">
              <a:moveTo>
                <a:pt x="0" y="0"/>
              </a:moveTo>
              <a:lnTo>
                <a:pt x="16384" y="16384"/>
              </a:lnTo>
            </a:path>
          </a:pathLst>
        </a:cu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31750</xdr:colOff>
      <xdr:row>61</xdr:row>
      <xdr:rowOff>165100</xdr:rowOff>
    </xdr:from>
    <xdr:to>
      <xdr:col>2</xdr:col>
      <xdr:colOff>222250</xdr:colOff>
      <xdr:row>61</xdr:row>
      <xdr:rowOff>165100</xdr:rowOff>
    </xdr:to>
    <xdr:sp macro="" textlink="">
      <xdr:nvSpPr>
        <xdr:cNvPr id="406" name="Drawing 51">
          <a:extLst>
            <a:ext uri="{FF2B5EF4-FFF2-40B4-BE49-F238E27FC236}">
              <a16:creationId xmlns:a16="http://schemas.microsoft.com/office/drawing/2014/main" id="{00000000-0008-0000-1600-000096010000}"/>
            </a:ext>
          </a:extLst>
        </xdr:cNvPr>
        <xdr:cNvSpPr>
          <a:spLocks/>
        </xdr:cNvSpPr>
      </xdr:nvSpPr>
      <xdr:spPr bwMode="auto">
        <a:xfrm>
          <a:off x="16205200" y="7975600"/>
          <a:ext cx="190500" cy="0"/>
        </a:xfrm>
        <a:custGeom>
          <a:avLst/>
          <a:gdLst>
            <a:gd name="T0" fmla="*/ 0 w 16384"/>
            <a:gd name="T1" fmla="*/ 0 h 16384"/>
            <a:gd name="T2" fmla="*/ 16384 w 16384"/>
            <a:gd name="T3" fmla="*/ 16384 h 16384"/>
            <a:gd name="T4" fmla="*/ 0 60000 65536"/>
            <a:gd name="T5" fmla="*/ 0 60000 65536"/>
            <a:gd name="T6" fmla="*/ 0 w 16384"/>
            <a:gd name="T7" fmla="*/ 0 h 16384"/>
            <a:gd name="T8" fmla="*/ 16384 w 16384"/>
            <a:gd name="T9" fmla="*/ 0 h 16384"/>
          </a:gdLst>
          <a:ahLst/>
          <a:cxnLst>
            <a:cxn ang="T4">
              <a:pos x="T0" y="T1"/>
            </a:cxn>
            <a:cxn ang="T5">
              <a:pos x="T2" y="T3"/>
            </a:cxn>
          </a:cxnLst>
          <a:rect l="T6" t="T7" r="T8" b="T9"/>
          <a:pathLst>
            <a:path w="16384" h="16384">
              <a:moveTo>
                <a:pt x="0" y="0"/>
              </a:moveTo>
              <a:lnTo>
                <a:pt x="16384" y="16384"/>
              </a:lnTo>
            </a:path>
          </a:pathLst>
        </a:cu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31750</xdr:colOff>
      <xdr:row>62</xdr:row>
      <xdr:rowOff>82550</xdr:rowOff>
    </xdr:from>
    <xdr:to>
      <xdr:col>2</xdr:col>
      <xdr:colOff>222250</xdr:colOff>
      <xdr:row>62</xdr:row>
      <xdr:rowOff>82550</xdr:rowOff>
    </xdr:to>
    <xdr:sp macro="" textlink="">
      <xdr:nvSpPr>
        <xdr:cNvPr id="407" name="Drawing 52">
          <a:extLst>
            <a:ext uri="{FF2B5EF4-FFF2-40B4-BE49-F238E27FC236}">
              <a16:creationId xmlns:a16="http://schemas.microsoft.com/office/drawing/2014/main" id="{00000000-0008-0000-1600-000097010000}"/>
            </a:ext>
          </a:extLst>
        </xdr:cNvPr>
        <xdr:cNvSpPr>
          <a:spLocks/>
        </xdr:cNvSpPr>
      </xdr:nvSpPr>
      <xdr:spPr bwMode="auto">
        <a:xfrm>
          <a:off x="16205200" y="8083550"/>
          <a:ext cx="190500" cy="0"/>
        </a:xfrm>
        <a:custGeom>
          <a:avLst/>
          <a:gdLst>
            <a:gd name="T0" fmla="*/ 0 w 16384"/>
            <a:gd name="T1" fmla="*/ 0 h 16384"/>
            <a:gd name="T2" fmla="*/ 16384 w 16384"/>
            <a:gd name="T3" fmla="*/ 16384 h 16384"/>
            <a:gd name="T4" fmla="*/ 0 60000 65536"/>
            <a:gd name="T5" fmla="*/ 0 60000 65536"/>
            <a:gd name="T6" fmla="*/ 0 w 16384"/>
            <a:gd name="T7" fmla="*/ 0 h 16384"/>
            <a:gd name="T8" fmla="*/ 16384 w 16384"/>
            <a:gd name="T9" fmla="*/ 0 h 16384"/>
          </a:gdLst>
          <a:ahLst/>
          <a:cxnLst>
            <a:cxn ang="T4">
              <a:pos x="T0" y="T1"/>
            </a:cxn>
            <a:cxn ang="T5">
              <a:pos x="T2" y="T3"/>
            </a:cxn>
          </a:cxnLst>
          <a:rect l="T6" t="T7" r="T8" b="T9"/>
          <a:pathLst>
            <a:path w="16384" h="16384">
              <a:moveTo>
                <a:pt x="0" y="0"/>
              </a:moveTo>
              <a:lnTo>
                <a:pt x="16384" y="16384"/>
              </a:lnTo>
            </a:path>
          </a:pathLst>
        </a:cu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31750</xdr:colOff>
      <xdr:row>63</xdr:row>
      <xdr:rowOff>0</xdr:rowOff>
    </xdr:from>
    <xdr:to>
      <xdr:col>2</xdr:col>
      <xdr:colOff>222250</xdr:colOff>
      <xdr:row>63</xdr:row>
      <xdr:rowOff>0</xdr:rowOff>
    </xdr:to>
    <xdr:sp macro="" textlink="">
      <xdr:nvSpPr>
        <xdr:cNvPr id="408" name="Drawing 53">
          <a:extLst>
            <a:ext uri="{FF2B5EF4-FFF2-40B4-BE49-F238E27FC236}">
              <a16:creationId xmlns:a16="http://schemas.microsoft.com/office/drawing/2014/main" id="{00000000-0008-0000-1600-000098010000}"/>
            </a:ext>
          </a:extLst>
        </xdr:cNvPr>
        <xdr:cNvSpPr>
          <a:spLocks/>
        </xdr:cNvSpPr>
      </xdr:nvSpPr>
      <xdr:spPr bwMode="auto">
        <a:xfrm>
          <a:off x="16205200" y="8191500"/>
          <a:ext cx="190500" cy="0"/>
        </a:xfrm>
        <a:custGeom>
          <a:avLst/>
          <a:gdLst>
            <a:gd name="T0" fmla="*/ 0 w 16384"/>
            <a:gd name="T1" fmla="*/ 0 h 16384"/>
            <a:gd name="T2" fmla="*/ 16384 w 16384"/>
            <a:gd name="T3" fmla="*/ 16384 h 16384"/>
            <a:gd name="T4" fmla="*/ 0 60000 65536"/>
            <a:gd name="T5" fmla="*/ 0 60000 65536"/>
            <a:gd name="T6" fmla="*/ 0 w 16384"/>
            <a:gd name="T7" fmla="*/ 0 h 16384"/>
            <a:gd name="T8" fmla="*/ 16384 w 16384"/>
            <a:gd name="T9" fmla="*/ 0 h 16384"/>
          </a:gdLst>
          <a:ahLst/>
          <a:cxnLst>
            <a:cxn ang="T4">
              <a:pos x="T0" y="T1"/>
            </a:cxn>
            <a:cxn ang="T5">
              <a:pos x="T2" y="T3"/>
            </a:cxn>
          </a:cxnLst>
          <a:rect l="T6" t="T7" r="T8" b="T9"/>
          <a:pathLst>
            <a:path w="16384" h="16384">
              <a:moveTo>
                <a:pt x="0" y="0"/>
              </a:moveTo>
              <a:lnTo>
                <a:pt x="16384" y="16384"/>
              </a:lnTo>
            </a:path>
          </a:pathLst>
        </a:cu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31750</xdr:colOff>
      <xdr:row>63</xdr:row>
      <xdr:rowOff>95250</xdr:rowOff>
    </xdr:from>
    <xdr:to>
      <xdr:col>2</xdr:col>
      <xdr:colOff>222250</xdr:colOff>
      <xdr:row>63</xdr:row>
      <xdr:rowOff>95250</xdr:rowOff>
    </xdr:to>
    <xdr:sp macro="" textlink="">
      <xdr:nvSpPr>
        <xdr:cNvPr id="409" name="Drawing 54">
          <a:extLst>
            <a:ext uri="{FF2B5EF4-FFF2-40B4-BE49-F238E27FC236}">
              <a16:creationId xmlns:a16="http://schemas.microsoft.com/office/drawing/2014/main" id="{00000000-0008-0000-1600-000099010000}"/>
            </a:ext>
          </a:extLst>
        </xdr:cNvPr>
        <xdr:cNvSpPr>
          <a:spLocks/>
        </xdr:cNvSpPr>
      </xdr:nvSpPr>
      <xdr:spPr bwMode="auto">
        <a:xfrm>
          <a:off x="16205200" y="8286750"/>
          <a:ext cx="190500" cy="0"/>
        </a:xfrm>
        <a:custGeom>
          <a:avLst/>
          <a:gdLst>
            <a:gd name="T0" fmla="*/ 0 w 16384"/>
            <a:gd name="T1" fmla="*/ 0 h 16384"/>
            <a:gd name="T2" fmla="*/ 16384 w 16384"/>
            <a:gd name="T3" fmla="*/ 16384 h 16384"/>
            <a:gd name="T4" fmla="*/ 0 60000 65536"/>
            <a:gd name="T5" fmla="*/ 0 60000 65536"/>
            <a:gd name="T6" fmla="*/ 0 w 16384"/>
            <a:gd name="T7" fmla="*/ 0 h 16384"/>
            <a:gd name="T8" fmla="*/ 16384 w 16384"/>
            <a:gd name="T9" fmla="*/ 0 h 16384"/>
          </a:gdLst>
          <a:ahLst/>
          <a:cxnLst>
            <a:cxn ang="T4">
              <a:pos x="T0" y="T1"/>
            </a:cxn>
            <a:cxn ang="T5">
              <a:pos x="T2" y="T3"/>
            </a:cxn>
          </a:cxnLst>
          <a:rect l="T6" t="T7" r="T8" b="T9"/>
          <a:pathLst>
            <a:path w="16384" h="16384">
              <a:moveTo>
                <a:pt x="0" y="0"/>
              </a:moveTo>
              <a:lnTo>
                <a:pt x="16384" y="16384"/>
              </a:lnTo>
            </a:path>
          </a:pathLst>
        </a:cu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241300</xdr:colOff>
      <xdr:row>63</xdr:row>
      <xdr:rowOff>95250</xdr:rowOff>
    </xdr:from>
    <xdr:to>
      <xdr:col>2</xdr:col>
      <xdr:colOff>285750</xdr:colOff>
      <xdr:row>64</xdr:row>
      <xdr:rowOff>107950</xdr:rowOff>
    </xdr:to>
    <xdr:sp macro="" textlink="">
      <xdr:nvSpPr>
        <xdr:cNvPr id="410" name="Text 55">
          <a:extLst>
            <a:ext uri="{FF2B5EF4-FFF2-40B4-BE49-F238E27FC236}">
              <a16:creationId xmlns:a16="http://schemas.microsoft.com/office/drawing/2014/main" id="{00000000-0008-0000-1600-00009A010000}"/>
            </a:ext>
          </a:extLst>
        </xdr:cNvPr>
        <xdr:cNvSpPr txBox="1">
          <a:spLocks noChangeArrowheads="1"/>
        </xdr:cNvSpPr>
      </xdr:nvSpPr>
      <xdr:spPr bwMode="auto">
        <a:xfrm>
          <a:off x="16014700" y="8286750"/>
          <a:ext cx="660400" cy="171450"/>
        </a:xfrm>
        <a:prstGeom prst="rect">
          <a:avLst/>
        </a:prstGeom>
        <a:noFill/>
        <a:ln w="9525">
          <a:noFill/>
          <a:miter lim="800%"/>
          <a:headEnd/>
          <a:tailEnd/>
        </a:ln>
      </xdr:spPr>
      <xdr:txBody>
        <a:bodyPr vertOverflow="clip" wrap="square" lIns="27432" tIns="18288" rIns="27432" bIns="0" anchor="t" upright="1"/>
        <a:lstStyle/>
        <a:p>
          <a:pPr algn="ctr" rtl="0">
            <a:defRPr sz="1000"/>
          </a:pPr>
          <a:r>
            <a:rPr lang="en-US" sz="700" b="0" i="0" strike="noStrike">
              <a:solidFill>
                <a:srgbClr val="000000"/>
              </a:solidFill>
              <a:latin typeface="Arial"/>
              <a:cs typeface="Arial"/>
            </a:rPr>
            <a:t>Supermarket</a:t>
          </a:r>
        </a:p>
      </xdr:txBody>
    </xdr:sp>
    <xdr:clientData/>
  </xdr:twoCellAnchor>
  <xdr:twoCellAnchor editAs="oneCell">
    <xdr:from>
      <xdr:col>1</xdr:col>
      <xdr:colOff>241300</xdr:colOff>
      <xdr:row>66</xdr:row>
      <xdr:rowOff>161925</xdr:rowOff>
    </xdr:from>
    <xdr:to>
      <xdr:col>2</xdr:col>
      <xdr:colOff>266700</xdr:colOff>
      <xdr:row>68</xdr:row>
      <xdr:rowOff>9525</xdr:rowOff>
    </xdr:to>
    <xdr:sp macro="" textlink="">
      <xdr:nvSpPr>
        <xdr:cNvPr id="411" name="Text 57">
          <a:extLst>
            <a:ext uri="{FF2B5EF4-FFF2-40B4-BE49-F238E27FC236}">
              <a16:creationId xmlns:a16="http://schemas.microsoft.com/office/drawing/2014/main" id="{00000000-0008-0000-1600-00009B010000}"/>
            </a:ext>
          </a:extLst>
        </xdr:cNvPr>
        <xdr:cNvSpPr txBox="1">
          <a:spLocks noChangeArrowheads="1"/>
        </xdr:cNvSpPr>
      </xdr:nvSpPr>
      <xdr:spPr bwMode="auto">
        <a:xfrm>
          <a:off x="16014700" y="8924925"/>
          <a:ext cx="641350" cy="171450"/>
        </a:xfrm>
        <a:prstGeom prst="rect">
          <a:avLst/>
        </a:prstGeom>
        <a:noFill/>
        <a:ln w="9525">
          <a:noFill/>
          <a:miter lim="800%"/>
          <a:headEnd/>
          <a:tailEnd/>
        </a:ln>
      </xdr:spPr>
      <xdr:txBody>
        <a:bodyPr vertOverflow="clip" wrap="square" lIns="27432" tIns="18288" rIns="27432" bIns="0" anchor="t" upright="1"/>
        <a:lstStyle/>
        <a:p>
          <a:pPr algn="ctr" rtl="0">
            <a:defRPr sz="1000"/>
          </a:pPr>
          <a:r>
            <a:rPr lang="en-US" sz="700" b="0" i="0" strike="noStrike">
              <a:solidFill>
                <a:srgbClr val="000000"/>
              </a:solidFill>
              <a:latin typeface="Arial"/>
              <a:cs typeface="Arial"/>
            </a:rPr>
            <a:t>Physical Pull</a:t>
          </a:r>
        </a:p>
      </xdr:txBody>
    </xdr:sp>
    <xdr:clientData/>
  </xdr:twoCellAnchor>
  <xdr:twoCellAnchor>
    <xdr:from>
      <xdr:col>3</xdr:col>
      <xdr:colOff>152400</xdr:colOff>
      <xdr:row>26</xdr:row>
      <xdr:rowOff>38100</xdr:rowOff>
    </xdr:from>
    <xdr:to>
      <xdr:col>6</xdr:col>
      <xdr:colOff>0</xdr:colOff>
      <xdr:row>26</xdr:row>
      <xdr:rowOff>146050</xdr:rowOff>
    </xdr:to>
    <xdr:grpSp>
      <xdr:nvGrpSpPr>
        <xdr:cNvPr id="412" name="Group 180">
          <a:extLst>
            <a:ext uri="{FF2B5EF4-FFF2-40B4-BE49-F238E27FC236}">
              <a16:creationId xmlns:a16="http://schemas.microsoft.com/office/drawing/2014/main" id="{00000000-0008-0000-1600-00009C010000}"/>
            </a:ext>
          </a:extLst>
        </xdr:cNvPr>
        <xdr:cNvGrpSpPr>
          <a:grpSpLocks/>
        </xdr:cNvGrpSpPr>
      </xdr:nvGrpSpPr>
      <xdr:grpSpPr bwMode="auto">
        <a:xfrm>
          <a:off x="7901241" y="5835926"/>
          <a:ext cx="1835426" cy="107950"/>
          <a:chOff x="1682" y="124"/>
          <a:chExt cx="105" cy="11"/>
        </a:xfrm>
      </xdr:grpSpPr>
      <xdr:sp macro="" textlink="">
        <xdr:nvSpPr>
          <xdr:cNvPr id="413" name="Line 58">
            <a:extLst>
              <a:ext uri="{FF2B5EF4-FFF2-40B4-BE49-F238E27FC236}">
                <a16:creationId xmlns:a16="http://schemas.microsoft.com/office/drawing/2014/main" id="{00000000-0008-0000-1600-00009D010000}"/>
              </a:ext>
            </a:extLst>
          </xdr:cNvPr>
          <xdr:cNvSpPr>
            <a:spLocks noChangeShapeType="1"/>
          </xdr:cNvSpPr>
        </xdr:nvSpPr>
        <xdr:spPr bwMode="auto">
          <a:xfrm flipH="1">
            <a:off x="1698" y="130"/>
            <a:ext cx="89"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4" name="Drawing 59">
            <a:extLst>
              <a:ext uri="{FF2B5EF4-FFF2-40B4-BE49-F238E27FC236}">
                <a16:creationId xmlns:a16="http://schemas.microsoft.com/office/drawing/2014/main" id="{00000000-0008-0000-1600-00009E010000}"/>
              </a:ext>
            </a:extLst>
          </xdr:cNvPr>
          <xdr:cNvSpPr>
            <a:spLocks/>
          </xdr:cNvSpPr>
        </xdr:nvSpPr>
        <xdr:spPr bwMode="auto">
          <a:xfrm rot="-5578669">
            <a:off x="1687" y="119"/>
            <a:ext cx="11" cy="21"/>
          </a:xfrm>
          <a:custGeom>
            <a:avLst/>
            <a:gdLst>
              <a:gd name="T0" fmla="*/ 8192 w 16384"/>
              <a:gd name="T1" fmla="*/ 0 h 16384"/>
              <a:gd name="T2" fmla="*/ 0 w 16384"/>
              <a:gd name="T3" fmla="*/ 16384 h 16384"/>
              <a:gd name="T4" fmla="*/ 16384 w 16384"/>
              <a:gd name="T5" fmla="*/ 16384 h 16384"/>
              <a:gd name="T6" fmla="*/ 8192 w 16384"/>
              <a:gd name="T7" fmla="*/ 0 h 16384"/>
              <a:gd name="T8" fmla="*/ 0 60000 65536"/>
              <a:gd name="T9" fmla="*/ 0 60000 65536"/>
              <a:gd name="T10" fmla="*/ 0 60000 65536"/>
              <a:gd name="T11" fmla="*/ 0 60000 65536"/>
              <a:gd name="T12" fmla="*/ 0 w 16384"/>
              <a:gd name="T13" fmla="*/ 0 h 16384"/>
              <a:gd name="T14" fmla="*/ 16384 w 16384"/>
              <a:gd name="T15" fmla="*/ 16384 h 16384"/>
            </a:gdLst>
            <a:ahLst/>
            <a:cxnLst>
              <a:cxn ang="T8">
                <a:pos x="T0" y="T1"/>
              </a:cxn>
              <a:cxn ang="T9">
                <a:pos x="T2" y="T3"/>
              </a:cxn>
              <a:cxn ang="T10">
                <a:pos x="T4" y="T5"/>
              </a:cxn>
              <a:cxn ang="T11">
                <a:pos x="T6" y="T7"/>
              </a:cxn>
            </a:cxnLst>
            <a:rect l="T12" t="T13" r="T14" b="T15"/>
            <a:pathLst>
              <a:path w="16384" h="16384">
                <a:moveTo>
                  <a:pt x="8192" y="0"/>
                </a:moveTo>
                <a:lnTo>
                  <a:pt x="0" y="16384"/>
                </a:lnTo>
                <a:lnTo>
                  <a:pt x="16384" y="16384"/>
                </a:lnTo>
                <a:lnTo>
                  <a:pt x="8192" y="0"/>
                </a:lnTo>
                <a:close/>
              </a:path>
            </a:pathLst>
          </a:custGeom>
          <a:solidFill>
            <a:srgbClr val="000000"/>
          </a:solidFill>
          <a:ln w="9525">
            <a:solidFill>
              <a:srgbClr val="000000"/>
            </a:solidFill>
            <a:round/>
            <a:headEnd/>
            <a:tailEnd/>
          </a:ln>
        </xdr:spPr>
      </xdr:sp>
    </xdr:grpSp>
    <xdr:clientData/>
  </xdr:twoCellAnchor>
  <xdr:oneCellAnchor>
    <xdr:from>
      <xdr:col>3</xdr:col>
      <xdr:colOff>381000</xdr:colOff>
      <xdr:row>27</xdr:row>
      <xdr:rowOff>0</xdr:rowOff>
    </xdr:from>
    <xdr:ext cx="720647" cy="121700"/>
    <xdr:sp macro="" textlink="">
      <xdr:nvSpPr>
        <xdr:cNvPr id="415" name="Text 60">
          <a:extLst>
            <a:ext uri="{FF2B5EF4-FFF2-40B4-BE49-F238E27FC236}">
              <a16:creationId xmlns:a16="http://schemas.microsoft.com/office/drawing/2014/main" id="{00000000-0008-0000-1600-00009F010000}"/>
            </a:ext>
          </a:extLst>
        </xdr:cNvPr>
        <xdr:cNvSpPr txBox="1">
          <a:spLocks noChangeArrowheads="1"/>
        </xdr:cNvSpPr>
      </xdr:nvSpPr>
      <xdr:spPr bwMode="auto">
        <a:xfrm>
          <a:off x="16954500" y="1333500"/>
          <a:ext cx="720647" cy="121700"/>
        </a:xfrm>
        <a:prstGeom prst="rect">
          <a:avLst/>
        </a:prstGeom>
        <a:noFill/>
        <a:ln w="9525">
          <a:noFill/>
          <a:miter lim="800%"/>
          <a:headEnd/>
          <a:tailEnd/>
        </a:ln>
      </xdr:spPr>
      <xdr:txBody>
        <a:bodyPr wrap="none" lIns="18288" tIns="18288" rIns="18288" bIns="0" anchor="t" upright="1">
          <a:spAutoFit/>
        </a:bodyPr>
        <a:lstStyle/>
        <a:p>
          <a:pPr algn="ctr" rtl="0">
            <a:defRPr sz="1000"/>
          </a:pPr>
          <a:r>
            <a:rPr lang="en-US" sz="700" b="0" i="0" strike="noStrike">
              <a:solidFill>
                <a:srgbClr val="000000"/>
              </a:solidFill>
              <a:latin typeface="Arial"/>
              <a:cs typeface="Arial"/>
            </a:rPr>
            <a:t>Manual Info Flow</a:t>
          </a:r>
        </a:p>
      </xdr:txBody>
    </xdr:sp>
    <xdr:clientData/>
  </xdr:oneCellAnchor>
  <xdr:twoCellAnchor>
    <xdr:from>
      <xdr:col>3</xdr:col>
      <xdr:colOff>120650</xdr:colOff>
      <xdr:row>28</xdr:row>
      <xdr:rowOff>76200</xdr:rowOff>
    </xdr:from>
    <xdr:to>
      <xdr:col>5</xdr:col>
      <xdr:colOff>361950</xdr:colOff>
      <xdr:row>29</xdr:row>
      <xdr:rowOff>50800</xdr:rowOff>
    </xdr:to>
    <xdr:grpSp>
      <xdr:nvGrpSpPr>
        <xdr:cNvPr id="416" name="Group 181">
          <a:extLst>
            <a:ext uri="{FF2B5EF4-FFF2-40B4-BE49-F238E27FC236}">
              <a16:creationId xmlns:a16="http://schemas.microsoft.com/office/drawing/2014/main" id="{00000000-0008-0000-1600-0000A0010000}"/>
            </a:ext>
          </a:extLst>
        </xdr:cNvPr>
        <xdr:cNvGrpSpPr>
          <a:grpSpLocks/>
        </xdr:cNvGrpSpPr>
      </xdr:nvGrpSpPr>
      <xdr:grpSpPr bwMode="auto">
        <a:xfrm>
          <a:off x="7869491" y="6242142"/>
          <a:ext cx="1566517" cy="158658"/>
          <a:chOff x="1679" y="168"/>
          <a:chExt cx="104" cy="17"/>
        </a:xfrm>
      </xdr:grpSpPr>
      <xdr:sp macro="" textlink="">
        <xdr:nvSpPr>
          <xdr:cNvPr id="417" name="Line 61">
            <a:extLst>
              <a:ext uri="{FF2B5EF4-FFF2-40B4-BE49-F238E27FC236}">
                <a16:creationId xmlns:a16="http://schemas.microsoft.com/office/drawing/2014/main" id="{00000000-0008-0000-1600-0000A1010000}"/>
              </a:ext>
            </a:extLst>
          </xdr:cNvPr>
          <xdr:cNvSpPr>
            <a:spLocks noChangeShapeType="1"/>
          </xdr:cNvSpPr>
        </xdr:nvSpPr>
        <xdr:spPr bwMode="auto">
          <a:xfrm flipH="1">
            <a:off x="1695" y="174"/>
            <a:ext cx="52"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8" name="Line 62">
            <a:extLst>
              <a:ext uri="{FF2B5EF4-FFF2-40B4-BE49-F238E27FC236}">
                <a16:creationId xmlns:a16="http://schemas.microsoft.com/office/drawing/2014/main" id="{00000000-0008-0000-1600-0000A2010000}"/>
              </a:ext>
            </a:extLst>
          </xdr:cNvPr>
          <xdr:cNvSpPr>
            <a:spLocks noChangeShapeType="1"/>
          </xdr:cNvSpPr>
        </xdr:nvSpPr>
        <xdr:spPr bwMode="auto">
          <a:xfrm flipH="1">
            <a:off x="1733" y="180"/>
            <a:ext cx="50" cy="5"/>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9" name="Line 63">
            <a:extLst>
              <a:ext uri="{FF2B5EF4-FFF2-40B4-BE49-F238E27FC236}">
                <a16:creationId xmlns:a16="http://schemas.microsoft.com/office/drawing/2014/main" id="{00000000-0008-0000-1600-0000A3010000}"/>
              </a:ext>
            </a:extLst>
          </xdr:cNvPr>
          <xdr:cNvSpPr>
            <a:spLocks noChangeShapeType="1"/>
          </xdr:cNvSpPr>
        </xdr:nvSpPr>
        <xdr:spPr bwMode="auto">
          <a:xfrm flipV="1">
            <a:off x="1733" y="174"/>
            <a:ext cx="14" cy="11"/>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20" name="Drawing 64">
            <a:extLst>
              <a:ext uri="{FF2B5EF4-FFF2-40B4-BE49-F238E27FC236}">
                <a16:creationId xmlns:a16="http://schemas.microsoft.com/office/drawing/2014/main" id="{00000000-0008-0000-1600-0000A4010000}"/>
              </a:ext>
            </a:extLst>
          </xdr:cNvPr>
          <xdr:cNvSpPr>
            <a:spLocks/>
          </xdr:cNvSpPr>
        </xdr:nvSpPr>
        <xdr:spPr bwMode="auto">
          <a:xfrm rot="-5591180">
            <a:off x="1684" y="163"/>
            <a:ext cx="11" cy="22"/>
          </a:xfrm>
          <a:custGeom>
            <a:avLst/>
            <a:gdLst>
              <a:gd name="T0" fmla="*/ 8192 w 16384"/>
              <a:gd name="T1" fmla="*/ 0 h 16384"/>
              <a:gd name="T2" fmla="*/ 0 w 16384"/>
              <a:gd name="T3" fmla="*/ 16384 h 16384"/>
              <a:gd name="T4" fmla="*/ 16384 w 16384"/>
              <a:gd name="T5" fmla="*/ 16384 h 16384"/>
              <a:gd name="T6" fmla="*/ 8192 w 16384"/>
              <a:gd name="T7" fmla="*/ 0 h 16384"/>
              <a:gd name="T8" fmla="*/ 0 60000 65536"/>
              <a:gd name="T9" fmla="*/ 0 60000 65536"/>
              <a:gd name="T10" fmla="*/ 0 60000 65536"/>
              <a:gd name="T11" fmla="*/ 0 60000 65536"/>
              <a:gd name="T12" fmla="*/ 0 w 16384"/>
              <a:gd name="T13" fmla="*/ 0 h 16384"/>
              <a:gd name="T14" fmla="*/ 16384 w 16384"/>
              <a:gd name="T15" fmla="*/ 16384 h 16384"/>
            </a:gdLst>
            <a:ahLst/>
            <a:cxnLst>
              <a:cxn ang="T8">
                <a:pos x="T0" y="T1"/>
              </a:cxn>
              <a:cxn ang="T9">
                <a:pos x="T2" y="T3"/>
              </a:cxn>
              <a:cxn ang="T10">
                <a:pos x="T4" y="T5"/>
              </a:cxn>
              <a:cxn ang="T11">
                <a:pos x="T6" y="T7"/>
              </a:cxn>
            </a:cxnLst>
            <a:rect l="T12" t="T13" r="T14" b="T15"/>
            <a:pathLst>
              <a:path w="16384" h="16384">
                <a:moveTo>
                  <a:pt x="8192" y="0"/>
                </a:moveTo>
                <a:lnTo>
                  <a:pt x="0" y="16384"/>
                </a:lnTo>
                <a:lnTo>
                  <a:pt x="16384" y="16384"/>
                </a:lnTo>
                <a:lnTo>
                  <a:pt x="8192" y="0"/>
                </a:lnTo>
                <a:close/>
              </a:path>
            </a:pathLst>
          </a:custGeom>
          <a:solidFill>
            <a:srgbClr val="000000"/>
          </a:solidFill>
          <a:ln w="9525">
            <a:solidFill>
              <a:srgbClr val="000000"/>
            </a:solidFill>
            <a:round/>
            <a:headEnd/>
            <a:tailEnd/>
          </a:ln>
        </xdr:spPr>
      </xdr:sp>
    </xdr:grpSp>
    <xdr:clientData/>
  </xdr:twoCellAnchor>
  <xdr:oneCellAnchor>
    <xdr:from>
      <xdr:col>3</xdr:col>
      <xdr:colOff>279400</xdr:colOff>
      <xdr:row>29</xdr:row>
      <xdr:rowOff>76200</xdr:rowOff>
    </xdr:from>
    <xdr:ext cx="820354" cy="121700"/>
    <xdr:sp macro="" textlink="">
      <xdr:nvSpPr>
        <xdr:cNvPr id="421" name="Text 65">
          <a:extLst>
            <a:ext uri="{FF2B5EF4-FFF2-40B4-BE49-F238E27FC236}">
              <a16:creationId xmlns:a16="http://schemas.microsoft.com/office/drawing/2014/main" id="{00000000-0008-0000-1600-0000A5010000}"/>
            </a:ext>
          </a:extLst>
        </xdr:cNvPr>
        <xdr:cNvSpPr txBox="1">
          <a:spLocks noChangeArrowheads="1"/>
        </xdr:cNvSpPr>
      </xdr:nvSpPr>
      <xdr:spPr bwMode="auto">
        <a:xfrm>
          <a:off x="16852900" y="1790700"/>
          <a:ext cx="820354" cy="121700"/>
        </a:xfrm>
        <a:prstGeom prst="rect">
          <a:avLst/>
        </a:prstGeom>
        <a:noFill/>
        <a:ln w="9525">
          <a:noFill/>
          <a:miter lim="800%"/>
          <a:headEnd/>
          <a:tailEnd/>
        </a:ln>
      </xdr:spPr>
      <xdr:txBody>
        <a:bodyPr wrap="none" lIns="18288" tIns="18288" rIns="18288" bIns="0" anchor="t" upright="1">
          <a:spAutoFit/>
        </a:bodyPr>
        <a:lstStyle/>
        <a:p>
          <a:pPr algn="ctr" rtl="0">
            <a:defRPr sz="1000"/>
          </a:pPr>
          <a:r>
            <a:rPr lang="en-US" sz="700" b="0" i="0" strike="noStrike">
              <a:solidFill>
                <a:srgbClr val="000000"/>
              </a:solidFill>
              <a:latin typeface="Arial"/>
              <a:cs typeface="Arial"/>
            </a:rPr>
            <a:t>Electronic Info Flow</a:t>
          </a:r>
        </a:p>
      </xdr:txBody>
    </xdr:sp>
    <xdr:clientData/>
  </xdr:oneCellAnchor>
  <xdr:twoCellAnchor>
    <xdr:from>
      <xdr:col>3</xdr:col>
      <xdr:colOff>317500</xdr:colOff>
      <xdr:row>31</xdr:row>
      <xdr:rowOff>0</xdr:rowOff>
    </xdr:from>
    <xdr:to>
      <xdr:col>5</xdr:col>
      <xdr:colOff>311150</xdr:colOff>
      <xdr:row>32</xdr:row>
      <xdr:rowOff>133350</xdr:rowOff>
    </xdr:to>
    <xdr:sp macro="" textlink="">
      <xdr:nvSpPr>
        <xdr:cNvPr id="422" name="Rectangle 66">
          <a:extLst>
            <a:ext uri="{FF2B5EF4-FFF2-40B4-BE49-F238E27FC236}">
              <a16:creationId xmlns:a16="http://schemas.microsoft.com/office/drawing/2014/main" id="{00000000-0008-0000-1600-0000A6010000}"/>
            </a:ext>
          </a:extLst>
        </xdr:cNvPr>
        <xdr:cNvSpPr>
          <a:spLocks noChangeArrowheads="1"/>
        </xdr:cNvSpPr>
      </xdr:nvSpPr>
      <xdr:spPr bwMode="auto">
        <a:xfrm>
          <a:off x="16891000" y="2095500"/>
          <a:ext cx="793750" cy="323850"/>
        </a:xfrm>
        <a:prstGeom prst="rect">
          <a:avLst/>
        </a:prstGeom>
        <a:noFill/>
        <a:ln w="9525">
          <a:solidFill>
            <a:srgbClr val="000000"/>
          </a:solidFill>
          <a:miter lim="8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269875</xdr:colOff>
      <xdr:row>31</xdr:row>
      <xdr:rowOff>79375</xdr:rowOff>
    </xdr:from>
    <xdr:to>
      <xdr:col>5</xdr:col>
      <xdr:colOff>365125</xdr:colOff>
      <xdr:row>32</xdr:row>
      <xdr:rowOff>66675</xdr:rowOff>
    </xdr:to>
    <xdr:sp macro="" textlink="">
      <xdr:nvSpPr>
        <xdr:cNvPr id="423" name="Text 67">
          <a:extLst>
            <a:ext uri="{FF2B5EF4-FFF2-40B4-BE49-F238E27FC236}">
              <a16:creationId xmlns:a16="http://schemas.microsoft.com/office/drawing/2014/main" id="{00000000-0008-0000-1600-0000A7010000}"/>
            </a:ext>
          </a:extLst>
        </xdr:cNvPr>
        <xdr:cNvSpPr txBox="1">
          <a:spLocks noChangeArrowheads="1"/>
        </xdr:cNvSpPr>
      </xdr:nvSpPr>
      <xdr:spPr bwMode="auto">
        <a:xfrm>
          <a:off x="16843375" y="2174875"/>
          <a:ext cx="895350" cy="177800"/>
        </a:xfrm>
        <a:prstGeom prst="rect">
          <a:avLst/>
        </a:prstGeom>
        <a:noFill/>
        <a:ln w="9525">
          <a:noFill/>
          <a:miter lim="800%"/>
          <a:headEnd/>
          <a:tailEnd/>
        </a:ln>
      </xdr:spPr>
      <xdr:txBody>
        <a:bodyPr vertOverflow="clip" wrap="square" lIns="27432" tIns="18288" rIns="27432" bIns="0" anchor="t" upright="1"/>
        <a:lstStyle/>
        <a:p>
          <a:pPr algn="ctr" rtl="0">
            <a:defRPr sz="1000"/>
          </a:pPr>
          <a:r>
            <a:rPr lang="en-US" sz="700" b="0" i="0" strike="noStrike">
              <a:solidFill>
                <a:srgbClr val="000000"/>
              </a:solidFill>
              <a:latin typeface="Arial"/>
              <a:cs typeface="Arial"/>
            </a:rPr>
            <a:t>Weekly Schedule</a:t>
          </a:r>
        </a:p>
      </xdr:txBody>
    </xdr:sp>
    <xdr:clientData/>
  </xdr:twoCellAnchor>
  <xdr:oneCellAnchor>
    <xdr:from>
      <xdr:col>4</xdr:col>
      <xdr:colOff>82550</xdr:colOff>
      <xdr:row>33</xdr:row>
      <xdr:rowOff>0</xdr:rowOff>
    </xdr:from>
    <xdr:ext cx="411396" cy="121700"/>
    <xdr:sp macro="" textlink="">
      <xdr:nvSpPr>
        <xdr:cNvPr id="424" name="Text 68">
          <a:extLst>
            <a:ext uri="{FF2B5EF4-FFF2-40B4-BE49-F238E27FC236}">
              <a16:creationId xmlns:a16="http://schemas.microsoft.com/office/drawing/2014/main" id="{00000000-0008-0000-1600-0000A8010000}"/>
            </a:ext>
          </a:extLst>
        </xdr:cNvPr>
        <xdr:cNvSpPr txBox="1">
          <a:spLocks noChangeArrowheads="1"/>
        </xdr:cNvSpPr>
      </xdr:nvSpPr>
      <xdr:spPr bwMode="auto">
        <a:xfrm>
          <a:off x="17056100" y="2476500"/>
          <a:ext cx="411396" cy="121700"/>
        </a:xfrm>
        <a:prstGeom prst="rect">
          <a:avLst/>
        </a:prstGeom>
        <a:noFill/>
        <a:ln w="9525">
          <a:noFill/>
          <a:miter lim="800%"/>
          <a:headEnd/>
          <a:tailEnd/>
        </a:ln>
      </xdr:spPr>
      <xdr:txBody>
        <a:bodyPr wrap="none" lIns="18288" tIns="18288" rIns="18288" bIns="0" anchor="t" upright="1">
          <a:spAutoFit/>
        </a:bodyPr>
        <a:lstStyle/>
        <a:p>
          <a:pPr algn="ctr" rtl="0">
            <a:defRPr sz="1000"/>
          </a:pPr>
          <a:r>
            <a:rPr lang="en-US" sz="700" b="0" i="0" strike="noStrike">
              <a:solidFill>
                <a:srgbClr val="000000"/>
              </a:solidFill>
              <a:latin typeface="Arial"/>
              <a:cs typeface="Arial"/>
            </a:rPr>
            <a:t>Schedule</a:t>
          </a:r>
        </a:p>
      </xdr:txBody>
    </xdr:sp>
    <xdr:clientData/>
  </xdr:oneCellAnchor>
  <xdr:twoCellAnchor>
    <xdr:from>
      <xdr:col>3</xdr:col>
      <xdr:colOff>209550</xdr:colOff>
      <xdr:row>36</xdr:row>
      <xdr:rowOff>114300</xdr:rowOff>
    </xdr:from>
    <xdr:to>
      <xdr:col>5</xdr:col>
      <xdr:colOff>361950</xdr:colOff>
      <xdr:row>40</xdr:row>
      <xdr:rowOff>25400</xdr:rowOff>
    </xdr:to>
    <xdr:grpSp>
      <xdr:nvGrpSpPr>
        <xdr:cNvPr id="425" name="Group 178">
          <a:extLst>
            <a:ext uri="{FF2B5EF4-FFF2-40B4-BE49-F238E27FC236}">
              <a16:creationId xmlns:a16="http://schemas.microsoft.com/office/drawing/2014/main" id="{00000000-0008-0000-1600-0000A9010000}"/>
            </a:ext>
          </a:extLst>
        </xdr:cNvPr>
        <xdr:cNvGrpSpPr>
          <a:grpSpLocks/>
        </xdr:cNvGrpSpPr>
      </xdr:nvGrpSpPr>
      <xdr:grpSpPr bwMode="auto">
        <a:xfrm>
          <a:off x="7958391" y="7752706"/>
          <a:ext cx="1477617" cy="647332"/>
          <a:chOff x="1688" y="332"/>
          <a:chExt cx="95" cy="71"/>
        </a:xfrm>
      </xdr:grpSpPr>
      <xdr:sp macro="" textlink="">
        <xdr:nvSpPr>
          <xdr:cNvPr id="426" name="Line 69">
            <a:extLst>
              <a:ext uri="{FF2B5EF4-FFF2-40B4-BE49-F238E27FC236}">
                <a16:creationId xmlns:a16="http://schemas.microsoft.com/office/drawing/2014/main" id="{00000000-0008-0000-1600-0000AA010000}"/>
              </a:ext>
            </a:extLst>
          </xdr:cNvPr>
          <xdr:cNvSpPr>
            <a:spLocks noChangeShapeType="1"/>
          </xdr:cNvSpPr>
        </xdr:nvSpPr>
        <xdr:spPr bwMode="auto">
          <a:xfrm flipH="1">
            <a:off x="1693" y="346"/>
            <a:ext cx="32" cy="0"/>
          </a:xfrm>
          <a:prstGeom prst="line">
            <a:avLst/>
          </a:prstGeom>
          <a:noFill/>
          <a:ln w="1714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27" name="Drawing 70">
            <a:extLst>
              <a:ext uri="{FF2B5EF4-FFF2-40B4-BE49-F238E27FC236}">
                <a16:creationId xmlns:a16="http://schemas.microsoft.com/office/drawing/2014/main" id="{00000000-0008-0000-1600-0000AB010000}"/>
              </a:ext>
            </a:extLst>
          </xdr:cNvPr>
          <xdr:cNvSpPr>
            <a:spLocks/>
          </xdr:cNvSpPr>
        </xdr:nvSpPr>
        <xdr:spPr bwMode="auto">
          <a:xfrm>
            <a:off x="1693" y="347"/>
            <a:ext cx="0" cy="40"/>
          </a:xfrm>
          <a:custGeom>
            <a:avLst/>
            <a:gdLst>
              <a:gd name="T0" fmla="*/ 0 w 16384"/>
              <a:gd name="T1" fmla="*/ 0 h 16384"/>
              <a:gd name="T2" fmla="*/ 16384 w 16384"/>
              <a:gd name="T3" fmla="*/ 16384 h 16384"/>
              <a:gd name="T4" fmla="*/ 0 60000 65536"/>
              <a:gd name="T5" fmla="*/ 0 60000 65536"/>
              <a:gd name="T6" fmla="*/ 0 w 16384"/>
              <a:gd name="T7" fmla="*/ 0 h 16384"/>
              <a:gd name="T8" fmla="*/ 0 w 16384"/>
              <a:gd name="T9" fmla="*/ 16384 h 16384"/>
            </a:gdLst>
            <a:ahLst/>
            <a:cxnLst>
              <a:cxn ang="T4">
                <a:pos x="T0" y="T1"/>
              </a:cxn>
              <a:cxn ang="T5">
                <a:pos x="T2" y="T3"/>
              </a:cxn>
            </a:cxnLst>
            <a:rect l="T6" t="T7" r="T8" b="T9"/>
            <a:pathLst>
              <a:path w="16384" h="16384">
                <a:moveTo>
                  <a:pt x="0" y="0"/>
                </a:moveTo>
                <a:lnTo>
                  <a:pt x="16384" y="16384"/>
                </a:lnTo>
              </a:path>
            </a:pathLst>
          </a:custGeom>
          <a:noFill/>
          <a:ln w="1714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sp macro="" textlink="">
        <xdr:nvSpPr>
          <xdr:cNvPr id="428" name="Drawing 71">
            <a:extLst>
              <a:ext uri="{FF2B5EF4-FFF2-40B4-BE49-F238E27FC236}">
                <a16:creationId xmlns:a16="http://schemas.microsoft.com/office/drawing/2014/main" id="{00000000-0008-0000-1600-0000AC010000}"/>
              </a:ext>
            </a:extLst>
          </xdr:cNvPr>
          <xdr:cNvSpPr>
            <a:spLocks/>
          </xdr:cNvSpPr>
        </xdr:nvSpPr>
        <xdr:spPr bwMode="auto">
          <a:xfrm rot="-10720966">
            <a:off x="1688" y="383"/>
            <a:ext cx="11" cy="20"/>
          </a:xfrm>
          <a:custGeom>
            <a:avLst/>
            <a:gdLst>
              <a:gd name="T0" fmla="*/ 8192 w 16384"/>
              <a:gd name="T1" fmla="*/ 0 h 16384"/>
              <a:gd name="T2" fmla="*/ 0 w 16384"/>
              <a:gd name="T3" fmla="*/ 16384 h 16384"/>
              <a:gd name="T4" fmla="*/ 16384 w 16384"/>
              <a:gd name="T5" fmla="*/ 16384 h 16384"/>
              <a:gd name="T6" fmla="*/ 8192 w 16384"/>
              <a:gd name="T7" fmla="*/ 0 h 16384"/>
              <a:gd name="T8" fmla="*/ 0 60000 65536"/>
              <a:gd name="T9" fmla="*/ 0 60000 65536"/>
              <a:gd name="T10" fmla="*/ 0 60000 65536"/>
              <a:gd name="T11" fmla="*/ 0 60000 65536"/>
              <a:gd name="T12" fmla="*/ 0 w 16384"/>
              <a:gd name="T13" fmla="*/ 0 h 16384"/>
              <a:gd name="T14" fmla="*/ 16384 w 16384"/>
              <a:gd name="T15" fmla="*/ 16384 h 16384"/>
            </a:gdLst>
            <a:ahLst/>
            <a:cxnLst>
              <a:cxn ang="T8">
                <a:pos x="T0" y="T1"/>
              </a:cxn>
              <a:cxn ang="T9">
                <a:pos x="T2" y="T3"/>
              </a:cxn>
              <a:cxn ang="T10">
                <a:pos x="T4" y="T5"/>
              </a:cxn>
              <a:cxn ang="T11">
                <a:pos x="T6" y="T7"/>
              </a:cxn>
            </a:cxnLst>
            <a:rect l="T12" t="T13" r="T14" b="T15"/>
            <a:pathLst>
              <a:path w="16384" h="16384">
                <a:moveTo>
                  <a:pt x="8192" y="0"/>
                </a:moveTo>
                <a:lnTo>
                  <a:pt x="0" y="16384"/>
                </a:lnTo>
                <a:lnTo>
                  <a:pt x="16384" y="16384"/>
                </a:lnTo>
                <a:lnTo>
                  <a:pt x="8192" y="0"/>
                </a:lnTo>
                <a:close/>
              </a:path>
            </a:pathLst>
          </a:custGeom>
          <a:solidFill>
            <a:srgbClr val="000000"/>
          </a:solidFill>
          <a:ln w="9525">
            <a:solidFill>
              <a:srgbClr val="000000"/>
            </a:solidFill>
            <a:round/>
            <a:headEnd/>
            <a:tailEnd/>
          </a:ln>
        </xdr:spPr>
      </xdr:sp>
      <xdr:sp macro="" textlink="">
        <xdr:nvSpPr>
          <xdr:cNvPr id="429" name="Line 72">
            <a:extLst>
              <a:ext uri="{FF2B5EF4-FFF2-40B4-BE49-F238E27FC236}">
                <a16:creationId xmlns:a16="http://schemas.microsoft.com/office/drawing/2014/main" id="{00000000-0008-0000-1600-0000AD010000}"/>
              </a:ext>
            </a:extLst>
          </xdr:cNvPr>
          <xdr:cNvSpPr>
            <a:spLocks noChangeShapeType="1"/>
          </xdr:cNvSpPr>
        </xdr:nvSpPr>
        <xdr:spPr bwMode="auto">
          <a:xfrm flipH="1">
            <a:off x="1754" y="346"/>
            <a:ext cx="29" cy="0"/>
          </a:xfrm>
          <a:prstGeom prst="line">
            <a:avLst/>
          </a:prstGeom>
          <a:noFill/>
          <a:ln w="17145">
            <a:solidFill>
              <a:srgbClr val="000000"/>
            </a:solidFill>
            <a:prstDash val="dash"/>
            <a:round/>
            <a:headEnd/>
            <a:tailEnd/>
          </a:ln>
          <a:extLst>
            <a:ext uri="{909E8E84-426E-40DD-AFC4-6F175D3DCCD1}">
              <a14:hiddenFill xmlns:a14="http://schemas.microsoft.com/office/drawing/2010/main">
                <a:noFill/>
              </a14:hiddenFill>
            </a:ext>
          </a:extLst>
        </xdr:spPr>
      </xdr:sp>
      <xdr:grpSp>
        <xdr:nvGrpSpPr>
          <xdr:cNvPr id="430" name="Group 73">
            <a:extLst>
              <a:ext uri="{FF2B5EF4-FFF2-40B4-BE49-F238E27FC236}">
                <a16:creationId xmlns:a16="http://schemas.microsoft.com/office/drawing/2014/main" id="{00000000-0008-0000-1600-0000AE010000}"/>
              </a:ext>
            </a:extLst>
          </xdr:cNvPr>
          <xdr:cNvGrpSpPr>
            <a:grpSpLocks/>
          </xdr:cNvGrpSpPr>
        </xdr:nvGrpSpPr>
        <xdr:grpSpPr bwMode="auto">
          <a:xfrm>
            <a:off x="1725" y="332"/>
            <a:ext cx="29" cy="27"/>
            <a:chOff x="-11000" y="-8000"/>
            <a:chExt cx="14500" cy="27000"/>
          </a:xfrm>
        </xdr:grpSpPr>
        <xdr:grpSp>
          <xdr:nvGrpSpPr>
            <xdr:cNvPr id="431" name="Group 74">
              <a:extLst>
                <a:ext uri="{FF2B5EF4-FFF2-40B4-BE49-F238E27FC236}">
                  <a16:creationId xmlns:a16="http://schemas.microsoft.com/office/drawing/2014/main" id="{00000000-0008-0000-1600-0000AF010000}"/>
                </a:ext>
              </a:extLst>
            </xdr:cNvPr>
            <xdr:cNvGrpSpPr>
              <a:grpSpLocks/>
            </xdr:cNvGrpSpPr>
          </xdr:nvGrpSpPr>
          <xdr:grpSpPr bwMode="auto">
            <a:xfrm>
              <a:off x="-11000" y="-8000"/>
              <a:ext cx="14500" cy="27000"/>
              <a:chOff x="34500000" y="6640000"/>
              <a:chExt cx="580000" cy="540000"/>
            </a:xfrm>
          </xdr:grpSpPr>
          <xdr:sp macro="" textlink="">
            <xdr:nvSpPr>
              <xdr:cNvPr id="438" name="Line 75">
                <a:extLst>
                  <a:ext uri="{FF2B5EF4-FFF2-40B4-BE49-F238E27FC236}">
                    <a16:creationId xmlns:a16="http://schemas.microsoft.com/office/drawing/2014/main" id="{00000000-0008-0000-1600-0000B6010000}"/>
                  </a:ext>
                </a:extLst>
              </xdr:cNvPr>
              <xdr:cNvSpPr>
                <a:spLocks noChangeShapeType="1"/>
              </xdr:cNvSpPr>
            </xdr:nvSpPr>
            <xdr:spPr bwMode="auto">
              <a:xfrm>
                <a:off x="34500000" y="6640000"/>
                <a:ext cx="0" cy="520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39" name="Line 76">
                <a:extLst>
                  <a:ext uri="{FF2B5EF4-FFF2-40B4-BE49-F238E27FC236}">
                    <a16:creationId xmlns:a16="http://schemas.microsoft.com/office/drawing/2014/main" id="{00000000-0008-0000-1600-0000B7010000}"/>
                  </a:ext>
                </a:extLst>
              </xdr:cNvPr>
              <xdr:cNvSpPr>
                <a:spLocks noChangeShapeType="1"/>
              </xdr:cNvSpPr>
            </xdr:nvSpPr>
            <xdr:spPr bwMode="auto">
              <a:xfrm>
                <a:off x="34500000" y="6640000"/>
                <a:ext cx="400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40" name="Line 77">
                <a:extLst>
                  <a:ext uri="{FF2B5EF4-FFF2-40B4-BE49-F238E27FC236}">
                    <a16:creationId xmlns:a16="http://schemas.microsoft.com/office/drawing/2014/main" id="{00000000-0008-0000-1600-0000B8010000}"/>
                  </a:ext>
                </a:extLst>
              </xdr:cNvPr>
              <xdr:cNvSpPr>
                <a:spLocks noChangeShapeType="1"/>
              </xdr:cNvSpPr>
            </xdr:nvSpPr>
            <xdr:spPr bwMode="auto">
              <a:xfrm>
                <a:off x="34500000" y="7180000"/>
                <a:ext cx="580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41" name="Drawing 78">
                <a:extLst>
                  <a:ext uri="{FF2B5EF4-FFF2-40B4-BE49-F238E27FC236}">
                    <a16:creationId xmlns:a16="http://schemas.microsoft.com/office/drawing/2014/main" id="{00000000-0008-0000-1600-0000B9010000}"/>
                  </a:ext>
                </a:extLst>
              </xdr:cNvPr>
              <xdr:cNvSpPr>
                <a:spLocks/>
              </xdr:cNvSpPr>
            </xdr:nvSpPr>
            <xdr:spPr bwMode="auto">
              <a:xfrm>
                <a:off x="34900000" y="6640000"/>
                <a:ext cx="180000" cy="200000"/>
              </a:xfrm>
              <a:custGeom>
                <a:avLst/>
                <a:gdLst>
                  <a:gd name="T0" fmla="*/ 0 w 16384"/>
                  <a:gd name="T1" fmla="*/ 0 h 16384"/>
                  <a:gd name="T2" fmla="*/ 16384 w 16384"/>
                  <a:gd name="T3" fmla="*/ 16384 h 16384"/>
                  <a:gd name="T4" fmla="*/ 0 60000 65536"/>
                  <a:gd name="T5" fmla="*/ 0 60000 65536"/>
                  <a:gd name="T6" fmla="*/ 0 w 16384"/>
                  <a:gd name="T7" fmla="*/ 0 h 16384"/>
                  <a:gd name="T8" fmla="*/ 16384 w 16384"/>
                  <a:gd name="T9" fmla="*/ 16384 h 16384"/>
                </a:gdLst>
                <a:ahLst/>
                <a:cxnLst>
                  <a:cxn ang="T4">
                    <a:pos x="T0" y="T1"/>
                  </a:cxn>
                  <a:cxn ang="T5">
                    <a:pos x="T2" y="T3"/>
                  </a:cxn>
                </a:cxnLst>
                <a:rect l="T6" t="T7" r="T8" b="T9"/>
                <a:pathLst>
                  <a:path w="16384" h="16384">
                    <a:moveTo>
                      <a:pt x="0" y="0"/>
                    </a:moveTo>
                    <a:lnTo>
                      <a:pt x="16384" y="16384"/>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2" name="Line 79">
                <a:extLst>
                  <a:ext uri="{FF2B5EF4-FFF2-40B4-BE49-F238E27FC236}">
                    <a16:creationId xmlns:a16="http://schemas.microsoft.com/office/drawing/2014/main" id="{00000000-0008-0000-1600-0000BA010000}"/>
                  </a:ext>
                </a:extLst>
              </xdr:cNvPr>
              <xdr:cNvSpPr>
                <a:spLocks noChangeShapeType="1"/>
              </xdr:cNvSpPr>
            </xdr:nvSpPr>
            <xdr:spPr bwMode="auto">
              <a:xfrm flipV="1">
                <a:off x="35080000" y="6840000"/>
                <a:ext cx="0" cy="340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432" name="Line 80">
              <a:extLst>
                <a:ext uri="{FF2B5EF4-FFF2-40B4-BE49-F238E27FC236}">
                  <a16:creationId xmlns:a16="http://schemas.microsoft.com/office/drawing/2014/main" id="{00000000-0008-0000-1600-0000B0010000}"/>
                </a:ext>
              </a:extLst>
            </xdr:cNvPr>
            <xdr:cNvSpPr>
              <a:spLocks noChangeShapeType="1"/>
            </xdr:cNvSpPr>
          </xdr:nvSpPr>
          <xdr:spPr bwMode="auto">
            <a:xfrm>
              <a:off x="-11000" y="-7000"/>
              <a:ext cx="14500" cy="24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33" name="Line 81">
              <a:extLst>
                <a:ext uri="{FF2B5EF4-FFF2-40B4-BE49-F238E27FC236}">
                  <a16:creationId xmlns:a16="http://schemas.microsoft.com/office/drawing/2014/main" id="{00000000-0008-0000-1600-0000B1010000}"/>
                </a:ext>
              </a:extLst>
            </xdr:cNvPr>
            <xdr:cNvSpPr>
              <a:spLocks noChangeShapeType="1"/>
            </xdr:cNvSpPr>
          </xdr:nvSpPr>
          <xdr:spPr bwMode="auto">
            <a:xfrm>
              <a:off x="-11000" y="-1000"/>
              <a:ext cx="12000" cy="20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34" name="Line 82">
              <a:extLst>
                <a:ext uri="{FF2B5EF4-FFF2-40B4-BE49-F238E27FC236}">
                  <a16:creationId xmlns:a16="http://schemas.microsoft.com/office/drawing/2014/main" id="{00000000-0008-0000-1600-0000B2010000}"/>
                </a:ext>
              </a:extLst>
            </xdr:cNvPr>
            <xdr:cNvSpPr>
              <a:spLocks noChangeShapeType="1"/>
            </xdr:cNvSpPr>
          </xdr:nvSpPr>
          <xdr:spPr bwMode="auto">
            <a:xfrm>
              <a:off x="-11000" y="5000"/>
              <a:ext cx="8500" cy="14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35" name="Line 83">
              <a:extLst>
                <a:ext uri="{FF2B5EF4-FFF2-40B4-BE49-F238E27FC236}">
                  <a16:creationId xmlns:a16="http://schemas.microsoft.com/office/drawing/2014/main" id="{00000000-0008-0000-1600-0000B3010000}"/>
                </a:ext>
              </a:extLst>
            </xdr:cNvPr>
            <xdr:cNvSpPr>
              <a:spLocks noChangeShapeType="1"/>
            </xdr:cNvSpPr>
          </xdr:nvSpPr>
          <xdr:spPr bwMode="auto">
            <a:xfrm>
              <a:off x="-11000" y="11000"/>
              <a:ext cx="4500" cy="8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36" name="Line 84">
              <a:extLst>
                <a:ext uri="{FF2B5EF4-FFF2-40B4-BE49-F238E27FC236}">
                  <a16:creationId xmlns:a16="http://schemas.microsoft.com/office/drawing/2014/main" id="{00000000-0008-0000-1600-0000B4010000}"/>
                </a:ext>
              </a:extLst>
            </xdr:cNvPr>
            <xdr:cNvSpPr>
              <a:spLocks noChangeShapeType="1"/>
            </xdr:cNvSpPr>
          </xdr:nvSpPr>
          <xdr:spPr bwMode="auto">
            <a:xfrm>
              <a:off x="-5000" y="-8000"/>
              <a:ext cx="8500" cy="14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37" name="Line 85">
              <a:extLst>
                <a:ext uri="{FF2B5EF4-FFF2-40B4-BE49-F238E27FC236}">
                  <a16:creationId xmlns:a16="http://schemas.microsoft.com/office/drawing/2014/main" id="{00000000-0008-0000-1600-0000B5010000}"/>
                </a:ext>
              </a:extLst>
            </xdr:cNvPr>
            <xdr:cNvSpPr>
              <a:spLocks noChangeShapeType="1"/>
            </xdr:cNvSpPr>
          </xdr:nvSpPr>
          <xdr:spPr bwMode="auto">
            <a:xfrm>
              <a:off x="-8000" y="-8000"/>
              <a:ext cx="11500" cy="19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oneCellAnchor>
    <xdr:from>
      <xdr:col>3</xdr:col>
      <xdr:colOff>381000</xdr:colOff>
      <xdr:row>38</xdr:row>
      <xdr:rowOff>0</xdr:rowOff>
    </xdr:from>
    <xdr:ext cx="815544" cy="121700"/>
    <xdr:sp macro="" textlink="">
      <xdr:nvSpPr>
        <xdr:cNvPr id="443" name="Text 86">
          <a:extLst>
            <a:ext uri="{FF2B5EF4-FFF2-40B4-BE49-F238E27FC236}">
              <a16:creationId xmlns:a16="http://schemas.microsoft.com/office/drawing/2014/main" id="{00000000-0008-0000-1600-0000BB010000}"/>
            </a:ext>
          </a:extLst>
        </xdr:cNvPr>
        <xdr:cNvSpPr txBox="1">
          <a:spLocks noChangeArrowheads="1"/>
        </xdr:cNvSpPr>
      </xdr:nvSpPr>
      <xdr:spPr bwMode="auto">
        <a:xfrm>
          <a:off x="16954500" y="3429000"/>
          <a:ext cx="815544" cy="121700"/>
        </a:xfrm>
        <a:prstGeom prst="rect">
          <a:avLst/>
        </a:prstGeom>
        <a:noFill/>
        <a:ln w="9525">
          <a:noFill/>
          <a:miter lim="800%"/>
          <a:headEnd/>
          <a:tailEnd/>
        </a:ln>
      </xdr:spPr>
      <xdr:txBody>
        <a:bodyPr wrap="none" lIns="18288" tIns="18288" rIns="18288" bIns="0" anchor="t" upright="1">
          <a:spAutoFit/>
        </a:bodyPr>
        <a:lstStyle/>
        <a:p>
          <a:pPr algn="ctr" rtl="0">
            <a:defRPr sz="1000"/>
          </a:pPr>
          <a:r>
            <a:rPr lang="en-US" sz="700" b="0" i="0" strike="noStrike">
              <a:solidFill>
                <a:srgbClr val="000000"/>
              </a:solidFill>
              <a:latin typeface="Arial"/>
              <a:cs typeface="Arial"/>
            </a:rPr>
            <a:t>Withdrawal Kanban</a:t>
          </a:r>
        </a:p>
      </xdr:txBody>
    </xdr:sp>
    <xdr:clientData/>
  </xdr:oneCellAnchor>
  <xdr:twoCellAnchor>
    <xdr:from>
      <xdr:col>3</xdr:col>
      <xdr:colOff>213692</xdr:colOff>
      <xdr:row>40</xdr:row>
      <xdr:rowOff>23191</xdr:rowOff>
    </xdr:from>
    <xdr:to>
      <xdr:col>5</xdr:col>
      <xdr:colOff>353392</xdr:colOff>
      <xdr:row>43</xdr:row>
      <xdr:rowOff>118441</xdr:rowOff>
    </xdr:to>
    <xdr:grpSp>
      <xdr:nvGrpSpPr>
        <xdr:cNvPr id="444" name="Group 177">
          <a:extLst>
            <a:ext uri="{FF2B5EF4-FFF2-40B4-BE49-F238E27FC236}">
              <a16:creationId xmlns:a16="http://schemas.microsoft.com/office/drawing/2014/main" id="{00000000-0008-0000-1600-0000BC010000}"/>
            </a:ext>
          </a:extLst>
        </xdr:cNvPr>
        <xdr:cNvGrpSpPr>
          <a:grpSpLocks/>
        </xdr:cNvGrpSpPr>
      </xdr:nvGrpSpPr>
      <xdr:grpSpPr bwMode="auto">
        <a:xfrm>
          <a:off x="7962533" y="8397829"/>
          <a:ext cx="1464917" cy="647424"/>
          <a:chOff x="1691" y="405"/>
          <a:chExt cx="94" cy="70"/>
        </a:xfrm>
      </xdr:grpSpPr>
      <xdr:sp macro="" textlink="">
        <xdr:nvSpPr>
          <xdr:cNvPr id="445" name="Line 87">
            <a:extLst>
              <a:ext uri="{FF2B5EF4-FFF2-40B4-BE49-F238E27FC236}">
                <a16:creationId xmlns:a16="http://schemas.microsoft.com/office/drawing/2014/main" id="{00000000-0008-0000-1600-0000BD010000}"/>
              </a:ext>
            </a:extLst>
          </xdr:cNvPr>
          <xdr:cNvSpPr>
            <a:spLocks noChangeShapeType="1"/>
          </xdr:cNvSpPr>
        </xdr:nvSpPr>
        <xdr:spPr bwMode="auto">
          <a:xfrm flipH="1">
            <a:off x="1696" y="420"/>
            <a:ext cx="30" cy="0"/>
          </a:xfrm>
          <a:prstGeom prst="line">
            <a:avLst/>
          </a:prstGeom>
          <a:noFill/>
          <a:ln w="1714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46" name="Drawing 88">
            <a:extLst>
              <a:ext uri="{FF2B5EF4-FFF2-40B4-BE49-F238E27FC236}">
                <a16:creationId xmlns:a16="http://schemas.microsoft.com/office/drawing/2014/main" id="{00000000-0008-0000-1600-0000BE010000}"/>
              </a:ext>
            </a:extLst>
          </xdr:cNvPr>
          <xdr:cNvSpPr>
            <a:spLocks/>
          </xdr:cNvSpPr>
        </xdr:nvSpPr>
        <xdr:spPr bwMode="auto">
          <a:xfrm>
            <a:off x="1696" y="421"/>
            <a:ext cx="0" cy="41"/>
          </a:xfrm>
          <a:custGeom>
            <a:avLst/>
            <a:gdLst>
              <a:gd name="T0" fmla="*/ 0 w 16384"/>
              <a:gd name="T1" fmla="*/ 0 h 16384"/>
              <a:gd name="T2" fmla="*/ 16384 w 16384"/>
              <a:gd name="T3" fmla="*/ 16384 h 16384"/>
              <a:gd name="T4" fmla="*/ 0 60000 65536"/>
              <a:gd name="T5" fmla="*/ 0 60000 65536"/>
              <a:gd name="T6" fmla="*/ 0 w 16384"/>
              <a:gd name="T7" fmla="*/ 0 h 16384"/>
              <a:gd name="T8" fmla="*/ 0 w 16384"/>
              <a:gd name="T9" fmla="*/ 16384 h 16384"/>
            </a:gdLst>
            <a:ahLst/>
            <a:cxnLst>
              <a:cxn ang="T4">
                <a:pos x="T0" y="T1"/>
              </a:cxn>
              <a:cxn ang="T5">
                <a:pos x="T2" y="T3"/>
              </a:cxn>
            </a:cxnLst>
            <a:rect l="T6" t="T7" r="T8" b="T9"/>
            <a:pathLst>
              <a:path w="16384" h="16384">
                <a:moveTo>
                  <a:pt x="0" y="0"/>
                </a:moveTo>
                <a:lnTo>
                  <a:pt x="16384" y="16384"/>
                </a:lnTo>
              </a:path>
            </a:pathLst>
          </a:custGeom>
          <a:noFill/>
          <a:ln w="1714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sp macro="" textlink="">
        <xdr:nvSpPr>
          <xdr:cNvPr id="447" name="Drawing 89">
            <a:extLst>
              <a:ext uri="{FF2B5EF4-FFF2-40B4-BE49-F238E27FC236}">
                <a16:creationId xmlns:a16="http://schemas.microsoft.com/office/drawing/2014/main" id="{00000000-0008-0000-1600-0000BF010000}"/>
              </a:ext>
            </a:extLst>
          </xdr:cNvPr>
          <xdr:cNvSpPr>
            <a:spLocks/>
          </xdr:cNvSpPr>
        </xdr:nvSpPr>
        <xdr:spPr bwMode="auto">
          <a:xfrm rot="-10720966">
            <a:off x="1691" y="456"/>
            <a:ext cx="10" cy="19"/>
          </a:xfrm>
          <a:custGeom>
            <a:avLst/>
            <a:gdLst>
              <a:gd name="T0" fmla="*/ 8192 w 16384"/>
              <a:gd name="T1" fmla="*/ 0 h 16384"/>
              <a:gd name="T2" fmla="*/ 0 w 16384"/>
              <a:gd name="T3" fmla="*/ 16384 h 16384"/>
              <a:gd name="T4" fmla="*/ 16384 w 16384"/>
              <a:gd name="T5" fmla="*/ 16384 h 16384"/>
              <a:gd name="T6" fmla="*/ 8192 w 16384"/>
              <a:gd name="T7" fmla="*/ 0 h 16384"/>
              <a:gd name="T8" fmla="*/ 0 60000 65536"/>
              <a:gd name="T9" fmla="*/ 0 60000 65536"/>
              <a:gd name="T10" fmla="*/ 0 60000 65536"/>
              <a:gd name="T11" fmla="*/ 0 60000 65536"/>
              <a:gd name="T12" fmla="*/ 0 w 16384"/>
              <a:gd name="T13" fmla="*/ 0 h 16384"/>
              <a:gd name="T14" fmla="*/ 16384 w 16384"/>
              <a:gd name="T15" fmla="*/ 16384 h 16384"/>
            </a:gdLst>
            <a:ahLst/>
            <a:cxnLst>
              <a:cxn ang="T8">
                <a:pos x="T0" y="T1"/>
              </a:cxn>
              <a:cxn ang="T9">
                <a:pos x="T2" y="T3"/>
              </a:cxn>
              <a:cxn ang="T10">
                <a:pos x="T4" y="T5"/>
              </a:cxn>
              <a:cxn ang="T11">
                <a:pos x="T6" y="T7"/>
              </a:cxn>
            </a:cxnLst>
            <a:rect l="T12" t="T13" r="T14" b="T15"/>
            <a:pathLst>
              <a:path w="16384" h="16384">
                <a:moveTo>
                  <a:pt x="8192" y="0"/>
                </a:moveTo>
                <a:lnTo>
                  <a:pt x="0" y="16384"/>
                </a:lnTo>
                <a:lnTo>
                  <a:pt x="16384" y="16384"/>
                </a:lnTo>
                <a:lnTo>
                  <a:pt x="8192" y="0"/>
                </a:lnTo>
                <a:close/>
              </a:path>
            </a:pathLst>
          </a:custGeom>
          <a:solidFill>
            <a:srgbClr val="000000"/>
          </a:solidFill>
          <a:ln w="9525">
            <a:solidFill>
              <a:srgbClr val="000000"/>
            </a:solidFill>
            <a:round/>
            <a:headEnd/>
            <a:tailEnd/>
          </a:ln>
        </xdr:spPr>
      </xdr:sp>
      <xdr:grpSp>
        <xdr:nvGrpSpPr>
          <xdr:cNvPr id="448" name="Group 90">
            <a:extLst>
              <a:ext uri="{FF2B5EF4-FFF2-40B4-BE49-F238E27FC236}">
                <a16:creationId xmlns:a16="http://schemas.microsoft.com/office/drawing/2014/main" id="{00000000-0008-0000-1600-0000C0010000}"/>
              </a:ext>
            </a:extLst>
          </xdr:cNvPr>
          <xdr:cNvGrpSpPr>
            <a:grpSpLocks/>
          </xdr:cNvGrpSpPr>
        </xdr:nvGrpSpPr>
        <xdr:grpSpPr bwMode="auto">
          <a:xfrm>
            <a:off x="1726" y="405"/>
            <a:ext cx="29" cy="27"/>
            <a:chOff x="-10500" y="-15000"/>
            <a:chExt cx="14500" cy="27000"/>
          </a:xfrm>
        </xdr:grpSpPr>
        <xdr:sp macro="" textlink="">
          <xdr:nvSpPr>
            <xdr:cNvPr id="450" name="Line 91">
              <a:extLst>
                <a:ext uri="{FF2B5EF4-FFF2-40B4-BE49-F238E27FC236}">
                  <a16:creationId xmlns:a16="http://schemas.microsoft.com/office/drawing/2014/main" id="{00000000-0008-0000-1600-0000C2010000}"/>
                </a:ext>
              </a:extLst>
            </xdr:cNvPr>
            <xdr:cNvSpPr>
              <a:spLocks noChangeShapeType="1"/>
            </xdr:cNvSpPr>
          </xdr:nvSpPr>
          <xdr:spPr bwMode="auto">
            <a:xfrm>
              <a:off x="-10500" y="-15000"/>
              <a:ext cx="0" cy="26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1" name="Line 92">
              <a:extLst>
                <a:ext uri="{FF2B5EF4-FFF2-40B4-BE49-F238E27FC236}">
                  <a16:creationId xmlns:a16="http://schemas.microsoft.com/office/drawing/2014/main" id="{00000000-0008-0000-1600-0000C3010000}"/>
                </a:ext>
              </a:extLst>
            </xdr:cNvPr>
            <xdr:cNvSpPr>
              <a:spLocks noChangeShapeType="1"/>
            </xdr:cNvSpPr>
          </xdr:nvSpPr>
          <xdr:spPr bwMode="auto">
            <a:xfrm>
              <a:off x="-10500" y="-15000"/>
              <a:ext cx="10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2" name="Line 93">
              <a:extLst>
                <a:ext uri="{FF2B5EF4-FFF2-40B4-BE49-F238E27FC236}">
                  <a16:creationId xmlns:a16="http://schemas.microsoft.com/office/drawing/2014/main" id="{00000000-0008-0000-1600-0000C4010000}"/>
                </a:ext>
              </a:extLst>
            </xdr:cNvPr>
            <xdr:cNvSpPr>
              <a:spLocks noChangeShapeType="1"/>
            </xdr:cNvSpPr>
          </xdr:nvSpPr>
          <xdr:spPr bwMode="auto">
            <a:xfrm>
              <a:off x="-10500" y="12000"/>
              <a:ext cx="14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3" name="Drawing 94">
              <a:extLst>
                <a:ext uri="{FF2B5EF4-FFF2-40B4-BE49-F238E27FC236}">
                  <a16:creationId xmlns:a16="http://schemas.microsoft.com/office/drawing/2014/main" id="{00000000-0008-0000-1600-0000C5010000}"/>
                </a:ext>
              </a:extLst>
            </xdr:cNvPr>
            <xdr:cNvSpPr>
              <a:spLocks/>
            </xdr:cNvSpPr>
          </xdr:nvSpPr>
          <xdr:spPr bwMode="auto">
            <a:xfrm>
              <a:off x="-500" y="-15000"/>
              <a:ext cx="4500" cy="10000"/>
            </a:xfrm>
            <a:custGeom>
              <a:avLst/>
              <a:gdLst>
                <a:gd name="T0" fmla="*/ 0 w 16384"/>
                <a:gd name="T1" fmla="*/ 0 h 16384"/>
                <a:gd name="T2" fmla="*/ 16384 w 16384"/>
                <a:gd name="T3" fmla="*/ 16384 h 16384"/>
                <a:gd name="T4" fmla="*/ 0 60000 65536"/>
                <a:gd name="T5" fmla="*/ 0 60000 65536"/>
                <a:gd name="T6" fmla="*/ 0 w 16384"/>
                <a:gd name="T7" fmla="*/ 0 h 16384"/>
                <a:gd name="T8" fmla="*/ 16384 w 16384"/>
                <a:gd name="T9" fmla="*/ 16384 h 16384"/>
              </a:gdLst>
              <a:ahLst/>
              <a:cxnLst>
                <a:cxn ang="T4">
                  <a:pos x="T0" y="T1"/>
                </a:cxn>
                <a:cxn ang="T5">
                  <a:pos x="T2" y="T3"/>
                </a:cxn>
              </a:cxnLst>
              <a:rect l="T6" t="T7" r="T8" b="T9"/>
              <a:pathLst>
                <a:path w="16384" h="16384">
                  <a:moveTo>
                    <a:pt x="0" y="0"/>
                  </a:moveTo>
                  <a:lnTo>
                    <a:pt x="16384" y="16384"/>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54" name="Line 95">
              <a:extLst>
                <a:ext uri="{FF2B5EF4-FFF2-40B4-BE49-F238E27FC236}">
                  <a16:creationId xmlns:a16="http://schemas.microsoft.com/office/drawing/2014/main" id="{00000000-0008-0000-1600-0000C6010000}"/>
                </a:ext>
              </a:extLst>
            </xdr:cNvPr>
            <xdr:cNvSpPr>
              <a:spLocks noChangeShapeType="1"/>
            </xdr:cNvSpPr>
          </xdr:nvSpPr>
          <xdr:spPr bwMode="auto">
            <a:xfrm flipV="1">
              <a:off x="4000" y="-5000"/>
              <a:ext cx="0" cy="17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449" name="Line 96">
            <a:extLst>
              <a:ext uri="{FF2B5EF4-FFF2-40B4-BE49-F238E27FC236}">
                <a16:creationId xmlns:a16="http://schemas.microsoft.com/office/drawing/2014/main" id="{00000000-0008-0000-1600-0000C1010000}"/>
              </a:ext>
            </a:extLst>
          </xdr:cNvPr>
          <xdr:cNvSpPr>
            <a:spLocks noChangeShapeType="1"/>
          </xdr:cNvSpPr>
        </xdr:nvSpPr>
        <xdr:spPr bwMode="auto">
          <a:xfrm flipH="1" flipV="1">
            <a:off x="1755" y="420"/>
            <a:ext cx="30" cy="1"/>
          </a:xfrm>
          <a:prstGeom prst="line">
            <a:avLst/>
          </a:prstGeom>
          <a:noFill/>
          <a:ln w="1714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oneCellAnchor>
    <xdr:from>
      <xdr:col>3</xdr:col>
      <xdr:colOff>381000</xdr:colOff>
      <xdr:row>41</xdr:row>
      <xdr:rowOff>152400</xdr:rowOff>
    </xdr:from>
    <xdr:ext cx="800797" cy="121700"/>
    <xdr:sp macro="" textlink="">
      <xdr:nvSpPr>
        <xdr:cNvPr id="455" name="Text 97">
          <a:extLst>
            <a:ext uri="{FF2B5EF4-FFF2-40B4-BE49-F238E27FC236}">
              <a16:creationId xmlns:a16="http://schemas.microsoft.com/office/drawing/2014/main" id="{00000000-0008-0000-1600-0000C7010000}"/>
            </a:ext>
          </a:extLst>
        </xdr:cNvPr>
        <xdr:cNvSpPr txBox="1">
          <a:spLocks noChangeArrowheads="1"/>
        </xdr:cNvSpPr>
      </xdr:nvSpPr>
      <xdr:spPr bwMode="auto">
        <a:xfrm>
          <a:off x="16954500" y="4152900"/>
          <a:ext cx="800797" cy="121700"/>
        </a:xfrm>
        <a:prstGeom prst="rect">
          <a:avLst/>
        </a:prstGeom>
        <a:noFill/>
        <a:ln w="9525">
          <a:noFill/>
          <a:miter lim="800%"/>
          <a:headEnd/>
          <a:tailEnd/>
        </a:ln>
      </xdr:spPr>
      <xdr:txBody>
        <a:bodyPr wrap="none" lIns="18288" tIns="18288" rIns="18288" bIns="0" anchor="t" upright="1">
          <a:spAutoFit/>
        </a:bodyPr>
        <a:lstStyle/>
        <a:p>
          <a:pPr algn="ctr" rtl="0">
            <a:defRPr sz="1000"/>
          </a:pPr>
          <a:r>
            <a:rPr lang="en-US" sz="700" b="0" i="0" strike="noStrike">
              <a:solidFill>
                <a:srgbClr val="000000"/>
              </a:solidFill>
              <a:latin typeface="Arial"/>
              <a:cs typeface="Arial"/>
            </a:rPr>
            <a:t>Production Kanban</a:t>
          </a:r>
        </a:p>
      </xdr:txBody>
    </xdr:sp>
    <xdr:clientData/>
  </xdr:oneCellAnchor>
  <xdr:twoCellAnchor>
    <xdr:from>
      <xdr:col>3</xdr:col>
      <xdr:colOff>279400</xdr:colOff>
      <xdr:row>34</xdr:row>
      <xdr:rowOff>0</xdr:rowOff>
    </xdr:from>
    <xdr:to>
      <xdr:col>5</xdr:col>
      <xdr:colOff>330200</xdr:colOff>
      <xdr:row>35</xdr:row>
      <xdr:rowOff>50800</xdr:rowOff>
    </xdr:to>
    <xdr:grpSp>
      <xdr:nvGrpSpPr>
        <xdr:cNvPr id="456" name="Group 179">
          <a:extLst>
            <a:ext uri="{FF2B5EF4-FFF2-40B4-BE49-F238E27FC236}">
              <a16:creationId xmlns:a16="http://schemas.microsoft.com/office/drawing/2014/main" id="{00000000-0008-0000-1600-0000C8010000}"/>
            </a:ext>
          </a:extLst>
        </xdr:cNvPr>
        <xdr:cNvGrpSpPr>
          <a:grpSpLocks/>
        </xdr:cNvGrpSpPr>
      </xdr:nvGrpSpPr>
      <xdr:grpSpPr bwMode="auto">
        <a:xfrm>
          <a:off x="8028241" y="7270290"/>
          <a:ext cx="1376017" cy="234858"/>
          <a:chOff x="1695" y="280"/>
          <a:chExt cx="85" cy="25"/>
        </a:xfrm>
      </xdr:grpSpPr>
      <xdr:sp macro="" textlink="">
        <xdr:nvSpPr>
          <xdr:cNvPr id="457" name="Oval 98">
            <a:extLst>
              <a:ext uri="{FF2B5EF4-FFF2-40B4-BE49-F238E27FC236}">
                <a16:creationId xmlns:a16="http://schemas.microsoft.com/office/drawing/2014/main" id="{00000000-0008-0000-1600-0000C9010000}"/>
              </a:ext>
            </a:extLst>
          </xdr:cNvPr>
          <xdr:cNvSpPr>
            <a:spLocks noChangeArrowheads="1"/>
          </xdr:cNvSpPr>
        </xdr:nvSpPr>
        <xdr:spPr bwMode="auto">
          <a:xfrm>
            <a:off x="1699" y="285"/>
            <a:ext cx="17" cy="15"/>
          </a:xfrm>
          <a:prstGeom prst="ellipse">
            <a:avLst/>
          </a:pr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58" name="Line 99">
            <a:extLst>
              <a:ext uri="{FF2B5EF4-FFF2-40B4-BE49-F238E27FC236}">
                <a16:creationId xmlns:a16="http://schemas.microsoft.com/office/drawing/2014/main" id="{00000000-0008-0000-1600-0000CA010000}"/>
              </a:ext>
            </a:extLst>
          </xdr:cNvPr>
          <xdr:cNvSpPr>
            <a:spLocks noChangeShapeType="1"/>
          </xdr:cNvSpPr>
        </xdr:nvSpPr>
        <xdr:spPr bwMode="auto">
          <a:xfrm>
            <a:off x="1725" y="283"/>
            <a:ext cx="10" cy="18"/>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9" name="Line 100">
            <a:extLst>
              <a:ext uri="{FF2B5EF4-FFF2-40B4-BE49-F238E27FC236}">
                <a16:creationId xmlns:a16="http://schemas.microsoft.com/office/drawing/2014/main" id="{00000000-0008-0000-1600-0000CB010000}"/>
              </a:ext>
            </a:extLst>
          </xdr:cNvPr>
          <xdr:cNvSpPr>
            <a:spLocks noChangeShapeType="1"/>
          </xdr:cNvSpPr>
        </xdr:nvSpPr>
        <xdr:spPr bwMode="auto">
          <a:xfrm flipH="1">
            <a:off x="1722" y="285"/>
            <a:ext cx="13" cy="15"/>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0" name="Oval 101">
            <a:extLst>
              <a:ext uri="{FF2B5EF4-FFF2-40B4-BE49-F238E27FC236}">
                <a16:creationId xmlns:a16="http://schemas.microsoft.com/office/drawing/2014/main" id="{00000000-0008-0000-1600-0000CC010000}"/>
              </a:ext>
            </a:extLst>
          </xdr:cNvPr>
          <xdr:cNvSpPr>
            <a:spLocks noChangeArrowheads="1"/>
          </xdr:cNvSpPr>
        </xdr:nvSpPr>
        <xdr:spPr bwMode="auto">
          <a:xfrm>
            <a:off x="1740" y="285"/>
            <a:ext cx="16" cy="15"/>
          </a:xfrm>
          <a:prstGeom prst="ellipse">
            <a:avLst/>
          </a:pr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61" name="Line 102">
            <a:extLst>
              <a:ext uri="{FF2B5EF4-FFF2-40B4-BE49-F238E27FC236}">
                <a16:creationId xmlns:a16="http://schemas.microsoft.com/office/drawing/2014/main" id="{00000000-0008-0000-1600-0000CD010000}"/>
              </a:ext>
            </a:extLst>
          </xdr:cNvPr>
          <xdr:cNvSpPr>
            <a:spLocks noChangeShapeType="1"/>
          </xdr:cNvSpPr>
        </xdr:nvSpPr>
        <xdr:spPr bwMode="auto">
          <a:xfrm>
            <a:off x="1765" y="283"/>
            <a:ext cx="11" cy="18"/>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2" name="Line 103">
            <a:extLst>
              <a:ext uri="{FF2B5EF4-FFF2-40B4-BE49-F238E27FC236}">
                <a16:creationId xmlns:a16="http://schemas.microsoft.com/office/drawing/2014/main" id="{00000000-0008-0000-1600-0000CE010000}"/>
              </a:ext>
            </a:extLst>
          </xdr:cNvPr>
          <xdr:cNvSpPr>
            <a:spLocks noChangeShapeType="1"/>
          </xdr:cNvSpPr>
        </xdr:nvSpPr>
        <xdr:spPr bwMode="auto">
          <a:xfrm flipH="1">
            <a:off x="1763" y="285"/>
            <a:ext cx="13" cy="15"/>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3" name="Rectangle 104">
            <a:extLst>
              <a:ext uri="{FF2B5EF4-FFF2-40B4-BE49-F238E27FC236}">
                <a16:creationId xmlns:a16="http://schemas.microsoft.com/office/drawing/2014/main" id="{00000000-0008-0000-1600-0000CF010000}"/>
              </a:ext>
            </a:extLst>
          </xdr:cNvPr>
          <xdr:cNvSpPr>
            <a:spLocks noChangeArrowheads="1"/>
          </xdr:cNvSpPr>
        </xdr:nvSpPr>
        <xdr:spPr bwMode="auto">
          <a:xfrm>
            <a:off x="1695" y="280"/>
            <a:ext cx="85" cy="25"/>
          </a:xfrm>
          <a:prstGeom prst="rect">
            <a:avLst/>
          </a:prstGeom>
          <a:noFill/>
          <a:ln w="9525">
            <a:solidFill>
              <a:srgbClr val="000000"/>
            </a:solidFill>
            <a:miter lim="800%"/>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4</xdr:col>
      <xdr:colOff>0</xdr:colOff>
      <xdr:row>35</xdr:row>
      <xdr:rowOff>76200</xdr:rowOff>
    </xdr:from>
    <xdr:ext cx="596190" cy="121700"/>
    <xdr:sp macro="" textlink="">
      <xdr:nvSpPr>
        <xdr:cNvPr id="464" name="Text 105">
          <a:extLst>
            <a:ext uri="{FF2B5EF4-FFF2-40B4-BE49-F238E27FC236}">
              <a16:creationId xmlns:a16="http://schemas.microsoft.com/office/drawing/2014/main" id="{00000000-0008-0000-1600-0000D0010000}"/>
            </a:ext>
          </a:extLst>
        </xdr:cNvPr>
        <xdr:cNvSpPr txBox="1">
          <a:spLocks noChangeArrowheads="1"/>
        </xdr:cNvSpPr>
      </xdr:nvSpPr>
      <xdr:spPr bwMode="auto">
        <a:xfrm>
          <a:off x="16973550" y="2933700"/>
          <a:ext cx="596190" cy="121700"/>
        </a:xfrm>
        <a:prstGeom prst="rect">
          <a:avLst/>
        </a:prstGeom>
        <a:noFill/>
        <a:ln w="9525">
          <a:noFill/>
          <a:miter lim="800%"/>
          <a:headEnd/>
          <a:tailEnd/>
        </a:ln>
      </xdr:spPr>
      <xdr:txBody>
        <a:bodyPr wrap="none" lIns="18288" tIns="18288" rIns="18288" bIns="0" anchor="t" upright="1">
          <a:spAutoFit/>
        </a:bodyPr>
        <a:lstStyle/>
        <a:p>
          <a:pPr algn="ctr" rtl="0">
            <a:defRPr sz="1000"/>
          </a:pPr>
          <a:r>
            <a:rPr lang="en-US" sz="700" b="0" i="0" strike="noStrike">
              <a:solidFill>
                <a:srgbClr val="000000"/>
              </a:solidFill>
              <a:latin typeface="Arial"/>
              <a:cs typeface="Arial"/>
            </a:rPr>
            <a:t>Load Leveling</a:t>
          </a:r>
        </a:p>
      </xdr:txBody>
    </xdr:sp>
    <xdr:clientData/>
  </xdr:oneCellAnchor>
  <xdr:twoCellAnchor>
    <xdr:from>
      <xdr:col>4</xdr:col>
      <xdr:colOff>139700</xdr:colOff>
      <xdr:row>44</xdr:row>
      <xdr:rowOff>0</xdr:rowOff>
    </xdr:from>
    <xdr:to>
      <xdr:col>5</xdr:col>
      <xdr:colOff>69850</xdr:colOff>
      <xdr:row>46</xdr:row>
      <xdr:rowOff>38100</xdr:rowOff>
    </xdr:to>
    <xdr:sp macro="" textlink="">
      <xdr:nvSpPr>
        <xdr:cNvPr id="465" name="Drawing 106">
          <a:extLst>
            <a:ext uri="{FF2B5EF4-FFF2-40B4-BE49-F238E27FC236}">
              <a16:creationId xmlns:a16="http://schemas.microsoft.com/office/drawing/2014/main" id="{00000000-0008-0000-1600-0000D1010000}"/>
            </a:ext>
          </a:extLst>
        </xdr:cNvPr>
        <xdr:cNvSpPr>
          <a:spLocks/>
        </xdr:cNvSpPr>
      </xdr:nvSpPr>
      <xdr:spPr bwMode="auto">
        <a:xfrm rot="-10773376">
          <a:off x="17113250" y="4572000"/>
          <a:ext cx="330200" cy="419100"/>
        </a:xfrm>
        <a:custGeom>
          <a:avLst/>
          <a:gdLst>
            <a:gd name="T0" fmla="*/ 8192 w 16384"/>
            <a:gd name="T1" fmla="*/ 0 h 16384"/>
            <a:gd name="T2" fmla="*/ 0 w 16384"/>
            <a:gd name="T3" fmla="*/ 16384 h 16384"/>
            <a:gd name="T4" fmla="*/ 16384 w 16384"/>
            <a:gd name="T5" fmla="*/ 16384 h 16384"/>
            <a:gd name="T6" fmla="*/ 8192 w 16384"/>
            <a:gd name="T7" fmla="*/ 0 h 16384"/>
            <a:gd name="T8" fmla="*/ 0 60000 65536"/>
            <a:gd name="T9" fmla="*/ 0 60000 65536"/>
            <a:gd name="T10" fmla="*/ 0 60000 65536"/>
            <a:gd name="T11" fmla="*/ 0 60000 65536"/>
            <a:gd name="T12" fmla="*/ 0 w 16384"/>
            <a:gd name="T13" fmla="*/ 0 h 16384"/>
            <a:gd name="T14" fmla="*/ 16384 w 16384"/>
            <a:gd name="T15" fmla="*/ 16384 h 16384"/>
          </a:gdLst>
          <a:ahLst/>
          <a:cxnLst>
            <a:cxn ang="T8">
              <a:pos x="T0" y="T1"/>
            </a:cxn>
            <a:cxn ang="T9">
              <a:pos x="T2" y="T3"/>
            </a:cxn>
            <a:cxn ang="T10">
              <a:pos x="T4" y="T5"/>
            </a:cxn>
            <a:cxn ang="T11">
              <a:pos x="T6" y="T7"/>
            </a:cxn>
          </a:cxnLst>
          <a:rect l="T12" t="T13" r="T14" b="T15"/>
          <a:pathLst>
            <a:path w="16384" h="16384">
              <a:moveTo>
                <a:pt x="8192" y="0"/>
              </a:moveTo>
              <a:lnTo>
                <a:pt x="0" y="16384"/>
              </a:lnTo>
              <a:lnTo>
                <a:pt x="16384" y="16384"/>
              </a:lnTo>
              <a:lnTo>
                <a:pt x="8192" y="0"/>
              </a:lnTo>
              <a:close/>
            </a:path>
          </a:pathLst>
        </a:cu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3</xdr:col>
      <xdr:colOff>381000</xdr:colOff>
      <xdr:row>46</xdr:row>
      <xdr:rowOff>76200</xdr:rowOff>
    </xdr:from>
    <xdr:ext cx="621132" cy="121700"/>
    <xdr:sp macro="" textlink="">
      <xdr:nvSpPr>
        <xdr:cNvPr id="466" name="Text 107">
          <a:extLst>
            <a:ext uri="{FF2B5EF4-FFF2-40B4-BE49-F238E27FC236}">
              <a16:creationId xmlns:a16="http://schemas.microsoft.com/office/drawing/2014/main" id="{00000000-0008-0000-1600-0000D2010000}"/>
            </a:ext>
          </a:extLst>
        </xdr:cNvPr>
        <xdr:cNvSpPr txBox="1">
          <a:spLocks noChangeArrowheads="1"/>
        </xdr:cNvSpPr>
      </xdr:nvSpPr>
      <xdr:spPr bwMode="auto">
        <a:xfrm>
          <a:off x="16954500" y="5029200"/>
          <a:ext cx="621132" cy="121700"/>
        </a:xfrm>
        <a:prstGeom prst="rect">
          <a:avLst/>
        </a:prstGeom>
        <a:noFill/>
        <a:ln w="9525">
          <a:noFill/>
          <a:miter lim="800%"/>
          <a:headEnd/>
          <a:tailEnd/>
        </a:ln>
      </xdr:spPr>
      <xdr:txBody>
        <a:bodyPr wrap="none" lIns="18288" tIns="18288" rIns="18288" bIns="0" anchor="t" upright="1">
          <a:spAutoFit/>
        </a:bodyPr>
        <a:lstStyle/>
        <a:p>
          <a:pPr algn="ctr" rtl="0">
            <a:defRPr sz="1000"/>
          </a:pPr>
          <a:r>
            <a:rPr lang="en-US" sz="700" b="0" i="0" strike="noStrike">
              <a:solidFill>
                <a:srgbClr val="000000"/>
              </a:solidFill>
              <a:latin typeface="Arial"/>
              <a:cs typeface="Arial"/>
            </a:rPr>
            <a:t>Signal Kanban</a:t>
          </a:r>
        </a:p>
      </xdr:txBody>
    </xdr:sp>
    <xdr:clientData/>
  </xdr:oneCellAnchor>
  <xdr:twoCellAnchor>
    <xdr:from>
      <xdr:col>4</xdr:col>
      <xdr:colOff>107950</xdr:colOff>
      <xdr:row>47</xdr:row>
      <xdr:rowOff>69850</xdr:rowOff>
    </xdr:from>
    <xdr:to>
      <xdr:col>5</xdr:col>
      <xdr:colOff>38100</xdr:colOff>
      <xdr:row>49</xdr:row>
      <xdr:rowOff>19050</xdr:rowOff>
    </xdr:to>
    <xdr:grpSp>
      <xdr:nvGrpSpPr>
        <xdr:cNvPr id="467" name="Group 108">
          <a:extLst>
            <a:ext uri="{FF2B5EF4-FFF2-40B4-BE49-F238E27FC236}">
              <a16:creationId xmlns:a16="http://schemas.microsoft.com/office/drawing/2014/main" id="{00000000-0008-0000-1600-0000D3010000}"/>
            </a:ext>
          </a:extLst>
        </xdr:cNvPr>
        <xdr:cNvGrpSpPr>
          <a:grpSpLocks/>
        </xdr:cNvGrpSpPr>
      </xdr:nvGrpSpPr>
      <xdr:grpSpPr bwMode="auto">
        <a:xfrm>
          <a:off x="8519399" y="9732893"/>
          <a:ext cx="592759" cy="317316"/>
          <a:chOff x="-14500" y="-6500"/>
          <a:chExt cx="16500" cy="17500"/>
        </a:xfrm>
      </xdr:grpSpPr>
      <xdr:sp macro="" textlink="">
        <xdr:nvSpPr>
          <xdr:cNvPr id="468" name="Line 109">
            <a:extLst>
              <a:ext uri="{FF2B5EF4-FFF2-40B4-BE49-F238E27FC236}">
                <a16:creationId xmlns:a16="http://schemas.microsoft.com/office/drawing/2014/main" id="{00000000-0008-0000-1600-0000D4010000}"/>
              </a:ext>
            </a:extLst>
          </xdr:cNvPr>
          <xdr:cNvSpPr>
            <a:spLocks noChangeShapeType="1"/>
          </xdr:cNvSpPr>
        </xdr:nvSpPr>
        <xdr:spPr bwMode="auto">
          <a:xfrm>
            <a:off x="-14500" y="-6500"/>
            <a:ext cx="0" cy="175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9" name="Line 110">
            <a:extLst>
              <a:ext uri="{FF2B5EF4-FFF2-40B4-BE49-F238E27FC236}">
                <a16:creationId xmlns:a16="http://schemas.microsoft.com/office/drawing/2014/main" id="{00000000-0008-0000-1600-0000D5010000}"/>
              </a:ext>
            </a:extLst>
          </xdr:cNvPr>
          <xdr:cNvSpPr>
            <a:spLocks noChangeShapeType="1"/>
          </xdr:cNvSpPr>
        </xdr:nvSpPr>
        <xdr:spPr bwMode="auto">
          <a:xfrm>
            <a:off x="-14500" y="11000"/>
            <a:ext cx="1650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70" name="Line 111">
            <a:extLst>
              <a:ext uri="{FF2B5EF4-FFF2-40B4-BE49-F238E27FC236}">
                <a16:creationId xmlns:a16="http://schemas.microsoft.com/office/drawing/2014/main" id="{00000000-0008-0000-1600-0000D6010000}"/>
              </a:ext>
            </a:extLst>
          </xdr:cNvPr>
          <xdr:cNvSpPr>
            <a:spLocks noChangeShapeType="1"/>
          </xdr:cNvSpPr>
        </xdr:nvSpPr>
        <xdr:spPr bwMode="auto">
          <a:xfrm flipV="1">
            <a:off x="2000" y="-6500"/>
            <a:ext cx="0" cy="175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152400</xdr:colOff>
      <xdr:row>49</xdr:row>
      <xdr:rowOff>19050</xdr:rowOff>
    </xdr:from>
    <xdr:to>
      <xdr:col>5</xdr:col>
      <xdr:colOff>0</xdr:colOff>
      <xdr:row>50</xdr:row>
      <xdr:rowOff>152400</xdr:rowOff>
    </xdr:to>
    <xdr:grpSp>
      <xdr:nvGrpSpPr>
        <xdr:cNvPr id="471" name="Group 112">
          <a:extLst>
            <a:ext uri="{FF2B5EF4-FFF2-40B4-BE49-F238E27FC236}">
              <a16:creationId xmlns:a16="http://schemas.microsoft.com/office/drawing/2014/main" id="{00000000-0008-0000-1600-0000D7010000}"/>
            </a:ext>
          </a:extLst>
        </xdr:cNvPr>
        <xdr:cNvGrpSpPr>
          <a:grpSpLocks/>
        </xdr:cNvGrpSpPr>
      </xdr:nvGrpSpPr>
      <xdr:grpSpPr bwMode="auto">
        <a:xfrm>
          <a:off x="8563849" y="10050209"/>
          <a:ext cx="510209" cy="317408"/>
          <a:chOff x="-25" y="-18000"/>
          <a:chExt cx="25" cy="34000"/>
        </a:xfrm>
      </xdr:grpSpPr>
      <xdr:sp macro="" textlink="">
        <xdr:nvSpPr>
          <xdr:cNvPr id="472" name="Line 113">
            <a:extLst>
              <a:ext uri="{FF2B5EF4-FFF2-40B4-BE49-F238E27FC236}">
                <a16:creationId xmlns:a16="http://schemas.microsoft.com/office/drawing/2014/main" id="{00000000-0008-0000-1600-0000D8010000}"/>
              </a:ext>
            </a:extLst>
          </xdr:cNvPr>
          <xdr:cNvSpPr>
            <a:spLocks noChangeShapeType="1"/>
          </xdr:cNvSpPr>
        </xdr:nvSpPr>
        <xdr:spPr bwMode="auto">
          <a:xfrm>
            <a:off x="-13" y="-18000"/>
            <a:ext cx="0" cy="340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73" name="Line 114">
            <a:extLst>
              <a:ext uri="{FF2B5EF4-FFF2-40B4-BE49-F238E27FC236}">
                <a16:creationId xmlns:a16="http://schemas.microsoft.com/office/drawing/2014/main" id="{00000000-0008-0000-1600-0000D9010000}"/>
              </a:ext>
            </a:extLst>
          </xdr:cNvPr>
          <xdr:cNvSpPr>
            <a:spLocks noChangeShapeType="1"/>
          </xdr:cNvSpPr>
        </xdr:nvSpPr>
        <xdr:spPr bwMode="auto">
          <a:xfrm>
            <a:off x="-25" y="16000"/>
            <a:ext cx="25"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oneCellAnchor>
    <xdr:from>
      <xdr:col>3</xdr:col>
      <xdr:colOff>381000</xdr:colOff>
      <xdr:row>51</xdr:row>
      <xdr:rowOff>0</xdr:rowOff>
    </xdr:from>
    <xdr:ext cx="551178" cy="121700"/>
    <xdr:sp macro="" textlink="">
      <xdr:nvSpPr>
        <xdr:cNvPr id="474" name="Text 115">
          <a:extLst>
            <a:ext uri="{FF2B5EF4-FFF2-40B4-BE49-F238E27FC236}">
              <a16:creationId xmlns:a16="http://schemas.microsoft.com/office/drawing/2014/main" id="{00000000-0008-0000-1600-0000DA010000}"/>
            </a:ext>
          </a:extLst>
        </xdr:cNvPr>
        <xdr:cNvSpPr txBox="1">
          <a:spLocks noChangeArrowheads="1"/>
        </xdr:cNvSpPr>
      </xdr:nvSpPr>
      <xdr:spPr bwMode="auto">
        <a:xfrm>
          <a:off x="16954500" y="5905500"/>
          <a:ext cx="551178" cy="121700"/>
        </a:xfrm>
        <a:prstGeom prst="rect">
          <a:avLst/>
        </a:prstGeom>
        <a:noFill/>
        <a:ln w="9525">
          <a:noFill/>
          <a:miter lim="800%"/>
          <a:headEnd/>
          <a:tailEnd/>
        </a:ln>
      </xdr:spPr>
      <xdr:txBody>
        <a:bodyPr wrap="none" lIns="18288" tIns="18288" rIns="18288" bIns="0" anchor="t" upright="1">
          <a:spAutoFit/>
        </a:bodyPr>
        <a:lstStyle/>
        <a:p>
          <a:pPr algn="ctr" rtl="0">
            <a:defRPr sz="1000"/>
          </a:pPr>
          <a:r>
            <a:rPr lang="en-US" sz="700" b="0" i="0" strike="noStrike">
              <a:solidFill>
                <a:srgbClr val="000000"/>
              </a:solidFill>
              <a:latin typeface="Arial"/>
              <a:cs typeface="Arial"/>
            </a:rPr>
            <a:t>Kanban Post</a:t>
          </a:r>
        </a:p>
      </xdr:txBody>
    </xdr:sp>
    <xdr:clientData/>
  </xdr:oneCellAnchor>
  <xdr:twoCellAnchor>
    <xdr:from>
      <xdr:col>4</xdr:col>
      <xdr:colOff>152400</xdr:colOff>
      <xdr:row>52</xdr:row>
      <xdr:rowOff>0</xdr:rowOff>
    </xdr:from>
    <xdr:to>
      <xdr:col>5</xdr:col>
      <xdr:colOff>50800</xdr:colOff>
      <xdr:row>53</xdr:row>
      <xdr:rowOff>146050</xdr:rowOff>
    </xdr:to>
    <xdr:grpSp>
      <xdr:nvGrpSpPr>
        <xdr:cNvPr id="475" name="Group 116">
          <a:extLst>
            <a:ext uri="{FF2B5EF4-FFF2-40B4-BE49-F238E27FC236}">
              <a16:creationId xmlns:a16="http://schemas.microsoft.com/office/drawing/2014/main" id="{00000000-0008-0000-1600-0000DB010000}"/>
            </a:ext>
          </a:extLst>
        </xdr:cNvPr>
        <xdr:cNvGrpSpPr>
          <a:grpSpLocks/>
        </xdr:cNvGrpSpPr>
      </xdr:nvGrpSpPr>
      <xdr:grpSpPr bwMode="auto">
        <a:xfrm>
          <a:off x="8563849" y="10583333"/>
          <a:ext cx="561009" cy="330108"/>
          <a:chOff x="-12500" y="-500"/>
          <a:chExt cx="15000" cy="18000"/>
        </a:xfrm>
      </xdr:grpSpPr>
      <xdr:sp macro="" textlink="">
        <xdr:nvSpPr>
          <xdr:cNvPr id="476" name="Oval 117">
            <a:extLst>
              <a:ext uri="{FF2B5EF4-FFF2-40B4-BE49-F238E27FC236}">
                <a16:creationId xmlns:a16="http://schemas.microsoft.com/office/drawing/2014/main" id="{00000000-0008-0000-1600-0000DC010000}"/>
              </a:ext>
            </a:extLst>
          </xdr:cNvPr>
          <xdr:cNvSpPr>
            <a:spLocks noChangeArrowheads="1"/>
          </xdr:cNvSpPr>
        </xdr:nvSpPr>
        <xdr:spPr bwMode="auto">
          <a:xfrm>
            <a:off x="-8500" y="5000"/>
            <a:ext cx="6500" cy="7500"/>
          </a:xfrm>
          <a:prstGeom prst="ellipse">
            <a:avLst/>
          </a:prstGeom>
          <a:solidFill>
            <a:srgbClr val="FFFFFF"/>
          </a:solidFill>
          <a:ln w="17145">
            <a:solidFill>
              <a:srgbClr val="000000"/>
            </a:solidFill>
            <a:round/>
            <a:headEnd/>
            <a:tailEnd/>
          </a:ln>
        </xdr:spPr>
      </xdr:sp>
      <xdr:sp macro="" textlink="">
        <xdr:nvSpPr>
          <xdr:cNvPr id="477" name="Oval 118">
            <a:extLst>
              <a:ext uri="{FF2B5EF4-FFF2-40B4-BE49-F238E27FC236}">
                <a16:creationId xmlns:a16="http://schemas.microsoft.com/office/drawing/2014/main" id="{00000000-0008-0000-1600-0000DD010000}"/>
              </a:ext>
            </a:extLst>
          </xdr:cNvPr>
          <xdr:cNvSpPr>
            <a:spLocks noChangeArrowheads="1"/>
          </xdr:cNvSpPr>
        </xdr:nvSpPr>
        <xdr:spPr bwMode="auto">
          <a:xfrm>
            <a:off x="-12500" y="-500"/>
            <a:ext cx="15000" cy="18000"/>
          </a:xfrm>
          <a:prstGeom prst="ellipse">
            <a:avLst/>
          </a:pr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3</xdr:col>
      <xdr:colOff>241300</xdr:colOff>
      <xdr:row>54</xdr:row>
      <xdr:rowOff>0</xdr:rowOff>
    </xdr:from>
    <xdr:ext cx="840679" cy="121700"/>
    <xdr:sp macro="" textlink="">
      <xdr:nvSpPr>
        <xdr:cNvPr id="478" name="Text 119">
          <a:extLst>
            <a:ext uri="{FF2B5EF4-FFF2-40B4-BE49-F238E27FC236}">
              <a16:creationId xmlns:a16="http://schemas.microsoft.com/office/drawing/2014/main" id="{00000000-0008-0000-1600-0000DE010000}"/>
            </a:ext>
          </a:extLst>
        </xdr:cNvPr>
        <xdr:cNvSpPr txBox="1">
          <a:spLocks noChangeArrowheads="1"/>
        </xdr:cNvSpPr>
      </xdr:nvSpPr>
      <xdr:spPr bwMode="auto">
        <a:xfrm>
          <a:off x="16814800" y="6477000"/>
          <a:ext cx="840679" cy="121700"/>
        </a:xfrm>
        <a:prstGeom prst="rect">
          <a:avLst/>
        </a:prstGeom>
        <a:noFill/>
        <a:ln w="9525">
          <a:noFill/>
          <a:miter lim="800%"/>
          <a:headEnd/>
          <a:tailEnd/>
        </a:ln>
      </xdr:spPr>
      <xdr:txBody>
        <a:bodyPr wrap="none" lIns="18288" tIns="18288" rIns="18288" bIns="0" anchor="t" upright="1">
          <a:spAutoFit/>
        </a:bodyPr>
        <a:lstStyle/>
        <a:p>
          <a:pPr algn="ctr" rtl="0">
            <a:defRPr sz="1000"/>
          </a:pPr>
          <a:r>
            <a:rPr lang="en-US" sz="700" b="0" i="0" strike="noStrike">
              <a:solidFill>
                <a:srgbClr val="000000"/>
              </a:solidFill>
              <a:latin typeface="Arial"/>
              <a:cs typeface="Arial"/>
            </a:rPr>
            <a:t>Sequenced Pull Ball</a:t>
          </a:r>
        </a:p>
      </xdr:txBody>
    </xdr:sp>
    <xdr:clientData/>
  </xdr:oneCellAnchor>
  <xdr:oneCellAnchor>
    <xdr:from>
      <xdr:col>3</xdr:col>
      <xdr:colOff>279400</xdr:colOff>
      <xdr:row>60</xdr:row>
      <xdr:rowOff>0</xdr:rowOff>
    </xdr:from>
    <xdr:ext cx="663900" cy="318036"/>
    <xdr:sp macro="" textlink="">
      <xdr:nvSpPr>
        <xdr:cNvPr id="479" name="Text 120">
          <a:extLst>
            <a:ext uri="{FF2B5EF4-FFF2-40B4-BE49-F238E27FC236}">
              <a16:creationId xmlns:a16="http://schemas.microsoft.com/office/drawing/2014/main" id="{00000000-0008-0000-1600-0000DF010000}"/>
            </a:ext>
          </a:extLst>
        </xdr:cNvPr>
        <xdr:cNvSpPr txBox="1">
          <a:spLocks noChangeArrowheads="1"/>
        </xdr:cNvSpPr>
      </xdr:nvSpPr>
      <xdr:spPr bwMode="auto">
        <a:xfrm>
          <a:off x="16852900" y="7620000"/>
          <a:ext cx="663900" cy="318036"/>
        </a:xfrm>
        <a:prstGeom prst="rect">
          <a:avLst/>
        </a:prstGeom>
        <a:noFill/>
        <a:ln w="9525">
          <a:noFill/>
          <a:miter lim="800%"/>
          <a:headEnd/>
          <a:tailEnd/>
        </a:ln>
      </xdr:spPr>
      <xdr:txBody>
        <a:bodyPr wrap="none" lIns="18288" tIns="22860" rIns="18288" bIns="0" anchor="t" upright="1">
          <a:spAutoFit/>
        </a:bodyPr>
        <a:lstStyle/>
        <a:p>
          <a:pPr algn="ctr" rtl="0">
            <a:defRPr sz="1000"/>
          </a:pPr>
          <a:r>
            <a:rPr lang="en-US" sz="1000" b="1" i="0" strike="noStrike">
              <a:solidFill>
                <a:srgbClr val="000000"/>
              </a:solidFill>
              <a:latin typeface="Arial"/>
              <a:cs typeface="Arial"/>
            </a:rPr>
            <a:t>GENERAL</a:t>
          </a:r>
        </a:p>
        <a:p>
          <a:pPr algn="ctr" rtl="0">
            <a:defRPr sz="1000"/>
          </a:pPr>
          <a:r>
            <a:rPr lang="en-US" sz="1000" b="1" i="0" strike="noStrike">
              <a:solidFill>
                <a:srgbClr val="000000"/>
              </a:solidFill>
              <a:latin typeface="Arial"/>
              <a:cs typeface="Arial"/>
            </a:rPr>
            <a:t>ICONS</a:t>
          </a:r>
        </a:p>
      </xdr:txBody>
    </xdr:sp>
    <xdr:clientData/>
  </xdr:oneCellAnchor>
  <xdr:twoCellAnchor>
    <xdr:from>
      <xdr:col>3</xdr:col>
      <xdr:colOff>311150</xdr:colOff>
      <xdr:row>62</xdr:row>
      <xdr:rowOff>76200</xdr:rowOff>
    </xdr:from>
    <xdr:to>
      <xdr:col>5</xdr:col>
      <xdr:colOff>158750</xdr:colOff>
      <xdr:row>64</xdr:row>
      <xdr:rowOff>57150</xdr:rowOff>
    </xdr:to>
    <xdr:grpSp>
      <xdr:nvGrpSpPr>
        <xdr:cNvPr id="480" name="Group 182">
          <a:extLst>
            <a:ext uri="{FF2B5EF4-FFF2-40B4-BE49-F238E27FC236}">
              <a16:creationId xmlns:a16="http://schemas.microsoft.com/office/drawing/2014/main" id="{00000000-0008-0000-1600-0000E0010000}"/>
            </a:ext>
          </a:extLst>
        </xdr:cNvPr>
        <xdr:cNvGrpSpPr>
          <a:grpSpLocks/>
        </xdr:cNvGrpSpPr>
      </xdr:nvGrpSpPr>
      <xdr:grpSpPr bwMode="auto">
        <a:xfrm>
          <a:off x="8059991" y="12500113"/>
          <a:ext cx="1172817" cy="349066"/>
          <a:chOff x="1698" y="848"/>
          <a:chExt cx="65" cy="38"/>
        </a:xfrm>
      </xdr:grpSpPr>
      <xdr:sp macro="" textlink="">
        <xdr:nvSpPr>
          <xdr:cNvPr id="481" name="Drawing 121">
            <a:extLst>
              <a:ext uri="{FF2B5EF4-FFF2-40B4-BE49-F238E27FC236}">
                <a16:creationId xmlns:a16="http://schemas.microsoft.com/office/drawing/2014/main" id="{00000000-0008-0000-1600-0000E1010000}"/>
              </a:ext>
            </a:extLst>
          </xdr:cNvPr>
          <xdr:cNvSpPr>
            <a:spLocks/>
          </xdr:cNvSpPr>
        </xdr:nvSpPr>
        <xdr:spPr bwMode="auto">
          <a:xfrm>
            <a:off x="1698" y="848"/>
            <a:ext cx="65" cy="38"/>
          </a:xfrm>
          <a:custGeom>
            <a:avLst/>
            <a:gdLst>
              <a:gd name="T0" fmla="*/ 2713 w 16384"/>
              <a:gd name="T1" fmla="*/ 1294 h 16384"/>
              <a:gd name="T2" fmla="*/ 2998 w 16384"/>
              <a:gd name="T3" fmla="*/ 1909 h 16384"/>
              <a:gd name="T4" fmla="*/ 4284 w 16384"/>
              <a:gd name="T5" fmla="*/ 1601 h 16384"/>
              <a:gd name="T6" fmla="*/ 4997 w 16384"/>
              <a:gd name="T7" fmla="*/ 185 h 16384"/>
              <a:gd name="T8" fmla="*/ 6103 w 16384"/>
              <a:gd name="T9" fmla="*/ 2217 h 16384"/>
              <a:gd name="T10" fmla="*/ 7281 w 16384"/>
              <a:gd name="T11" fmla="*/ 1416 h 16384"/>
              <a:gd name="T12" fmla="*/ 8102 w 16384"/>
              <a:gd name="T13" fmla="*/ 1663 h 16384"/>
              <a:gd name="T14" fmla="*/ 8673 w 16384"/>
              <a:gd name="T15" fmla="*/ 2217 h 16384"/>
              <a:gd name="T16" fmla="*/ 9744 w 16384"/>
              <a:gd name="T17" fmla="*/ 1170 h 16384"/>
              <a:gd name="T18" fmla="*/ 9958 w 16384"/>
              <a:gd name="T19" fmla="*/ 554 h 16384"/>
              <a:gd name="T20" fmla="*/ 10316 w 16384"/>
              <a:gd name="T21" fmla="*/ 1540 h 16384"/>
              <a:gd name="T22" fmla="*/ 11814 w 16384"/>
              <a:gd name="T23" fmla="*/ 1540 h 16384"/>
              <a:gd name="T24" fmla="*/ 12529 w 16384"/>
              <a:gd name="T25" fmla="*/ 1724 h 16384"/>
              <a:gd name="T26" fmla="*/ 14028 w 16384"/>
              <a:gd name="T27" fmla="*/ 1601 h 16384"/>
              <a:gd name="T28" fmla="*/ 14385 w 16384"/>
              <a:gd name="T29" fmla="*/ 862 h 16384"/>
              <a:gd name="T30" fmla="*/ 14884 w 16384"/>
              <a:gd name="T31" fmla="*/ 2895 h 16384"/>
              <a:gd name="T32" fmla="*/ 16170 w 16384"/>
              <a:gd name="T33" fmla="*/ 2956 h 16384"/>
              <a:gd name="T34" fmla="*/ 15455 w 16384"/>
              <a:gd name="T35" fmla="*/ 3634 h 16384"/>
              <a:gd name="T36" fmla="*/ 14706 w 16384"/>
              <a:gd name="T37" fmla="*/ 4866 h 16384"/>
              <a:gd name="T38" fmla="*/ 15313 w 16384"/>
              <a:gd name="T39" fmla="*/ 5605 h 16384"/>
              <a:gd name="T40" fmla="*/ 16384 w 16384"/>
              <a:gd name="T41" fmla="*/ 5852 h 16384"/>
              <a:gd name="T42" fmla="*/ 14921 w 16384"/>
              <a:gd name="T43" fmla="*/ 7207 h 16384"/>
              <a:gd name="T44" fmla="*/ 14563 w 16384"/>
              <a:gd name="T45" fmla="*/ 8315 h 16384"/>
              <a:gd name="T46" fmla="*/ 16170 w 16384"/>
              <a:gd name="T47" fmla="*/ 9054 h 16384"/>
              <a:gd name="T48" fmla="*/ 15027 w 16384"/>
              <a:gd name="T49" fmla="*/ 9731 h 16384"/>
              <a:gd name="T50" fmla="*/ 14670 w 16384"/>
              <a:gd name="T51" fmla="*/ 11086 h 16384"/>
              <a:gd name="T52" fmla="*/ 15849 w 16384"/>
              <a:gd name="T53" fmla="*/ 11764 h 16384"/>
              <a:gd name="T54" fmla="*/ 14956 w 16384"/>
              <a:gd name="T55" fmla="*/ 13058 h 16384"/>
              <a:gd name="T56" fmla="*/ 16098 w 16384"/>
              <a:gd name="T57" fmla="*/ 13796 h 16384"/>
              <a:gd name="T58" fmla="*/ 14849 w 16384"/>
              <a:gd name="T59" fmla="*/ 14351 h 16384"/>
              <a:gd name="T60" fmla="*/ 14849 w 16384"/>
              <a:gd name="T61" fmla="*/ 16199 h 16384"/>
              <a:gd name="T62" fmla="*/ 14028 w 16384"/>
              <a:gd name="T63" fmla="*/ 15214 h 16384"/>
              <a:gd name="T64" fmla="*/ 13314 w 16384"/>
              <a:gd name="T65" fmla="*/ 14289 h 16384"/>
              <a:gd name="T66" fmla="*/ 12564 w 16384"/>
              <a:gd name="T67" fmla="*/ 14474 h 16384"/>
              <a:gd name="T68" fmla="*/ 12136 w 16384"/>
              <a:gd name="T69" fmla="*/ 16384 h 16384"/>
              <a:gd name="T70" fmla="*/ 11493 w 16384"/>
              <a:gd name="T71" fmla="*/ 14228 h 16384"/>
              <a:gd name="T72" fmla="*/ 9887 w 16384"/>
              <a:gd name="T73" fmla="*/ 13612 h 16384"/>
              <a:gd name="T74" fmla="*/ 9280 w 16384"/>
              <a:gd name="T75" fmla="*/ 15275 h 16384"/>
              <a:gd name="T76" fmla="*/ 8887 w 16384"/>
              <a:gd name="T77" fmla="*/ 14536 h 16384"/>
              <a:gd name="T78" fmla="*/ 7781 w 16384"/>
              <a:gd name="T79" fmla="*/ 13920 h 16384"/>
              <a:gd name="T80" fmla="*/ 7353 w 16384"/>
              <a:gd name="T81" fmla="*/ 15214 h 16384"/>
              <a:gd name="T82" fmla="*/ 6639 w 16384"/>
              <a:gd name="T83" fmla="*/ 13735 h 16384"/>
              <a:gd name="T84" fmla="*/ 4818 w 16384"/>
              <a:gd name="T85" fmla="*/ 13859 h 16384"/>
              <a:gd name="T86" fmla="*/ 3890 w 16384"/>
              <a:gd name="T87" fmla="*/ 14351 h 16384"/>
              <a:gd name="T88" fmla="*/ 2713 w 16384"/>
              <a:gd name="T89" fmla="*/ 13181 h 16384"/>
              <a:gd name="T90" fmla="*/ 1891 w 16384"/>
              <a:gd name="T91" fmla="*/ 14597 h 16384"/>
              <a:gd name="T92" fmla="*/ 1891 w 16384"/>
              <a:gd name="T93" fmla="*/ 14228 h 16384"/>
              <a:gd name="T94" fmla="*/ 1821 w 16384"/>
              <a:gd name="T95" fmla="*/ 12749 h 16384"/>
              <a:gd name="T96" fmla="*/ 642 w 16384"/>
              <a:gd name="T97" fmla="*/ 11764 h 16384"/>
              <a:gd name="T98" fmla="*/ 571 w 16384"/>
              <a:gd name="T99" fmla="*/ 11518 h 16384"/>
              <a:gd name="T100" fmla="*/ 1499 w 16384"/>
              <a:gd name="T101" fmla="*/ 10656 h 16384"/>
              <a:gd name="T102" fmla="*/ 1570 w 16384"/>
              <a:gd name="T103" fmla="*/ 9670 h 16384"/>
              <a:gd name="T104" fmla="*/ 678 w 16384"/>
              <a:gd name="T105" fmla="*/ 9054 h 16384"/>
              <a:gd name="T106" fmla="*/ 71 w 16384"/>
              <a:gd name="T107" fmla="*/ 8623 h 16384"/>
              <a:gd name="T108" fmla="*/ 1678 w 16384"/>
              <a:gd name="T109" fmla="*/ 7946 h 16384"/>
              <a:gd name="T110" fmla="*/ 1285 w 16384"/>
              <a:gd name="T111" fmla="*/ 6836 h 16384"/>
              <a:gd name="T112" fmla="*/ 178 w 16384"/>
              <a:gd name="T113" fmla="*/ 6221 h 16384"/>
              <a:gd name="T114" fmla="*/ 1321 w 16384"/>
              <a:gd name="T115" fmla="*/ 5605 h 16384"/>
              <a:gd name="T116" fmla="*/ 1463 w 16384"/>
              <a:gd name="T117" fmla="*/ 4804 h 16384"/>
              <a:gd name="T118" fmla="*/ 1392 w 16384"/>
              <a:gd name="T119" fmla="*/ 3388 h 16384"/>
              <a:gd name="T120" fmla="*/ 393 w 16384"/>
              <a:gd name="T121" fmla="*/ 2587 h 16384"/>
              <a:gd name="T122" fmla="*/ 1071 w 16384"/>
              <a:gd name="T123" fmla="*/ 2464 h 16384"/>
              <a:gd name="T124" fmla="*/ 2320 w 16384"/>
              <a:gd name="T125" fmla="*/ 923 h 1638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384"/>
              <a:gd name="T190" fmla="*/ 0 h 16384"/>
              <a:gd name="T191" fmla="*/ 16384 w 16384"/>
              <a:gd name="T192" fmla="*/ 16384 h 16384"/>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384" h="16384">
                <a:moveTo>
                  <a:pt x="2177" y="0"/>
                </a:moveTo>
                <a:lnTo>
                  <a:pt x="2249" y="61"/>
                </a:lnTo>
                <a:lnTo>
                  <a:pt x="2320" y="185"/>
                </a:lnTo>
                <a:lnTo>
                  <a:pt x="2391" y="369"/>
                </a:lnTo>
                <a:lnTo>
                  <a:pt x="2427" y="554"/>
                </a:lnTo>
                <a:lnTo>
                  <a:pt x="2534" y="986"/>
                </a:lnTo>
                <a:lnTo>
                  <a:pt x="2606" y="1170"/>
                </a:lnTo>
                <a:lnTo>
                  <a:pt x="2713" y="1294"/>
                </a:lnTo>
                <a:lnTo>
                  <a:pt x="2749" y="1416"/>
                </a:lnTo>
                <a:lnTo>
                  <a:pt x="2820" y="1540"/>
                </a:lnTo>
                <a:lnTo>
                  <a:pt x="2820" y="1601"/>
                </a:lnTo>
                <a:lnTo>
                  <a:pt x="2891" y="1663"/>
                </a:lnTo>
                <a:lnTo>
                  <a:pt x="2927" y="1724"/>
                </a:lnTo>
                <a:lnTo>
                  <a:pt x="2962" y="1787"/>
                </a:lnTo>
                <a:lnTo>
                  <a:pt x="2998" y="1909"/>
                </a:lnTo>
                <a:lnTo>
                  <a:pt x="3034" y="1971"/>
                </a:lnTo>
                <a:lnTo>
                  <a:pt x="3141" y="2033"/>
                </a:lnTo>
                <a:lnTo>
                  <a:pt x="3248" y="2094"/>
                </a:lnTo>
                <a:lnTo>
                  <a:pt x="3391" y="2156"/>
                </a:lnTo>
                <a:lnTo>
                  <a:pt x="3605" y="2156"/>
                </a:lnTo>
                <a:lnTo>
                  <a:pt x="3748" y="2033"/>
                </a:lnTo>
                <a:lnTo>
                  <a:pt x="4033" y="1909"/>
                </a:lnTo>
                <a:lnTo>
                  <a:pt x="4284" y="1601"/>
                </a:lnTo>
                <a:lnTo>
                  <a:pt x="4426" y="1479"/>
                </a:lnTo>
                <a:lnTo>
                  <a:pt x="4605" y="1294"/>
                </a:lnTo>
                <a:lnTo>
                  <a:pt x="4748" y="862"/>
                </a:lnTo>
                <a:lnTo>
                  <a:pt x="4926" y="369"/>
                </a:lnTo>
                <a:lnTo>
                  <a:pt x="4926" y="308"/>
                </a:lnTo>
                <a:lnTo>
                  <a:pt x="4961" y="246"/>
                </a:lnTo>
                <a:lnTo>
                  <a:pt x="4997" y="185"/>
                </a:lnTo>
                <a:lnTo>
                  <a:pt x="5069" y="739"/>
                </a:lnTo>
                <a:lnTo>
                  <a:pt x="5140" y="1047"/>
                </a:lnTo>
                <a:lnTo>
                  <a:pt x="5247" y="1232"/>
                </a:lnTo>
                <a:lnTo>
                  <a:pt x="5282" y="1416"/>
                </a:lnTo>
                <a:lnTo>
                  <a:pt x="5354" y="1601"/>
                </a:lnTo>
                <a:lnTo>
                  <a:pt x="5604" y="1848"/>
                </a:lnTo>
                <a:lnTo>
                  <a:pt x="5854" y="2033"/>
                </a:lnTo>
                <a:lnTo>
                  <a:pt x="6103" y="2217"/>
                </a:lnTo>
                <a:lnTo>
                  <a:pt x="6246" y="2156"/>
                </a:lnTo>
                <a:lnTo>
                  <a:pt x="6425" y="2156"/>
                </a:lnTo>
                <a:lnTo>
                  <a:pt x="6639" y="2094"/>
                </a:lnTo>
                <a:lnTo>
                  <a:pt x="6782" y="2033"/>
                </a:lnTo>
                <a:lnTo>
                  <a:pt x="6925" y="1971"/>
                </a:lnTo>
                <a:lnTo>
                  <a:pt x="7031" y="1787"/>
                </a:lnTo>
                <a:lnTo>
                  <a:pt x="7139" y="1663"/>
                </a:lnTo>
                <a:lnTo>
                  <a:pt x="7281" y="1416"/>
                </a:lnTo>
                <a:lnTo>
                  <a:pt x="7532" y="1170"/>
                </a:lnTo>
                <a:lnTo>
                  <a:pt x="7638" y="862"/>
                </a:lnTo>
                <a:lnTo>
                  <a:pt x="7745" y="493"/>
                </a:lnTo>
                <a:lnTo>
                  <a:pt x="7817" y="554"/>
                </a:lnTo>
                <a:lnTo>
                  <a:pt x="7888" y="739"/>
                </a:lnTo>
                <a:lnTo>
                  <a:pt x="7959" y="986"/>
                </a:lnTo>
                <a:lnTo>
                  <a:pt x="8031" y="1355"/>
                </a:lnTo>
                <a:lnTo>
                  <a:pt x="8102" y="1663"/>
                </a:lnTo>
                <a:lnTo>
                  <a:pt x="8174" y="1787"/>
                </a:lnTo>
                <a:lnTo>
                  <a:pt x="8281" y="1909"/>
                </a:lnTo>
                <a:lnTo>
                  <a:pt x="8388" y="1971"/>
                </a:lnTo>
                <a:lnTo>
                  <a:pt x="8460" y="2094"/>
                </a:lnTo>
                <a:lnTo>
                  <a:pt x="8495" y="2156"/>
                </a:lnTo>
                <a:lnTo>
                  <a:pt x="8566" y="2156"/>
                </a:lnTo>
                <a:lnTo>
                  <a:pt x="8638" y="2217"/>
                </a:lnTo>
                <a:lnTo>
                  <a:pt x="8673" y="2217"/>
                </a:lnTo>
                <a:lnTo>
                  <a:pt x="8887" y="2094"/>
                </a:lnTo>
                <a:lnTo>
                  <a:pt x="9138" y="1909"/>
                </a:lnTo>
                <a:lnTo>
                  <a:pt x="9388" y="1724"/>
                </a:lnTo>
                <a:lnTo>
                  <a:pt x="9602" y="1479"/>
                </a:lnTo>
                <a:lnTo>
                  <a:pt x="9673" y="1355"/>
                </a:lnTo>
                <a:lnTo>
                  <a:pt x="9709" y="1294"/>
                </a:lnTo>
                <a:lnTo>
                  <a:pt x="9709" y="1232"/>
                </a:lnTo>
                <a:lnTo>
                  <a:pt x="9744" y="1170"/>
                </a:lnTo>
                <a:lnTo>
                  <a:pt x="9780" y="1109"/>
                </a:lnTo>
                <a:lnTo>
                  <a:pt x="9816" y="1047"/>
                </a:lnTo>
                <a:lnTo>
                  <a:pt x="9887" y="923"/>
                </a:lnTo>
                <a:lnTo>
                  <a:pt x="9887" y="862"/>
                </a:lnTo>
                <a:lnTo>
                  <a:pt x="9887" y="739"/>
                </a:lnTo>
                <a:lnTo>
                  <a:pt x="9958" y="554"/>
                </a:lnTo>
                <a:lnTo>
                  <a:pt x="9995" y="554"/>
                </a:lnTo>
                <a:lnTo>
                  <a:pt x="9995" y="616"/>
                </a:lnTo>
                <a:lnTo>
                  <a:pt x="10030" y="678"/>
                </a:lnTo>
                <a:lnTo>
                  <a:pt x="10066" y="862"/>
                </a:lnTo>
                <a:lnTo>
                  <a:pt x="10101" y="1109"/>
                </a:lnTo>
                <a:lnTo>
                  <a:pt x="10101" y="1232"/>
                </a:lnTo>
                <a:lnTo>
                  <a:pt x="10137" y="1294"/>
                </a:lnTo>
                <a:lnTo>
                  <a:pt x="10316" y="1540"/>
                </a:lnTo>
                <a:lnTo>
                  <a:pt x="10459" y="1724"/>
                </a:lnTo>
                <a:lnTo>
                  <a:pt x="10672" y="1848"/>
                </a:lnTo>
                <a:lnTo>
                  <a:pt x="10851" y="1971"/>
                </a:lnTo>
                <a:lnTo>
                  <a:pt x="11101" y="1909"/>
                </a:lnTo>
                <a:lnTo>
                  <a:pt x="11350" y="1848"/>
                </a:lnTo>
                <a:lnTo>
                  <a:pt x="11565" y="1724"/>
                </a:lnTo>
                <a:lnTo>
                  <a:pt x="11672" y="1663"/>
                </a:lnTo>
                <a:lnTo>
                  <a:pt x="11814" y="1540"/>
                </a:lnTo>
                <a:lnTo>
                  <a:pt x="11922" y="1170"/>
                </a:lnTo>
                <a:lnTo>
                  <a:pt x="12029" y="862"/>
                </a:lnTo>
                <a:lnTo>
                  <a:pt x="12136" y="554"/>
                </a:lnTo>
                <a:lnTo>
                  <a:pt x="12207" y="185"/>
                </a:lnTo>
                <a:lnTo>
                  <a:pt x="12243" y="678"/>
                </a:lnTo>
                <a:lnTo>
                  <a:pt x="12315" y="1109"/>
                </a:lnTo>
                <a:lnTo>
                  <a:pt x="12421" y="1416"/>
                </a:lnTo>
                <a:lnTo>
                  <a:pt x="12529" y="1724"/>
                </a:lnTo>
                <a:lnTo>
                  <a:pt x="12671" y="1909"/>
                </a:lnTo>
                <a:lnTo>
                  <a:pt x="12850" y="2094"/>
                </a:lnTo>
                <a:lnTo>
                  <a:pt x="13100" y="2278"/>
                </a:lnTo>
                <a:lnTo>
                  <a:pt x="13386" y="2402"/>
                </a:lnTo>
                <a:lnTo>
                  <a:pt x="13492" y="2341"/>
                </a:lnTo>
                <a:lnTo>
                  <a:pt x="13635" y="2217"/>
                </a:lnTo>
                <a:lnTo>
                  <a:pt x="13850" y="1971"/>
                </a:lnTo>
                <a:lnTo>
                  <a:pt x="14028" y="1601"/>
                </a:lnTo>
                <a:lnTo>
                  <a:pt x="14171" y="1355"/>
                </a:lnTo>
                <a:lnTo>
                  <a:pt x="14242" y="1109"/>
                </a:lnTo>
                <a:lnTo>
                  <a:pt x="14314" y="923"/>
                </a:lnTo>
                <a:lnTo>
                  <a:pt x="14349" y="801"/>
                </a:lnTo>
                <a:lnTo>
                  <a:pt x="14349" y="678"/>
                </a:lnTo>
                <a:lnTo>
                  <a:pt x="14385" y="616"/>
                </a:lnTo>
                <a:lnTo>
                  <a:pt x="14385" y="862"/>
                </a:lnTo>
                <a:lnTo>
                  <a:pt x="14349" y="1109"/>
                </a:lnTo>
                <a:lnTo>
                  <a:pt x="14349" y="1663"/>
                </a:lnTo>
                <a:lnTo>
                  <a:pt x="14385" y="1909"/>
                </a:lnTo>
                <a:lnTo>
                  <a:pt x="14420" y="2156"/>
                </a:lnTo>
                <a:lnTo>
                  <a:pt x="14492" y="2341"/>
                </a:lnTo>
                <a:lnTo>
                  <a:pt x="14598" y="2525"/>
                </a:lnTo>
                <a:lnTo>
                  <a:pt x="14741" y="2771"/>
                </a:lnTo>
                <a:lnTo>
                  <a:pt x="14884" y="2895"/>
                </a:lnTo>
                <a:lnTo>
                  <a:pt x="15062" y="3018"/>
                </a:lnTo>
                <a:lnTo>
                  <a:pt x="15242" y="3079"/>
                </a:lnTo>
                <a:lnTo>
                  <a:pt x="15348" y="3079"/>
                </a:lnTo>
                <a:lnTo>
                  <a:pt x="15455" y="3079"/>
                </a:lnTo>
                <a:lnTo>
                  <a:pt x="15669" y="3079"/>
                </a:lnTo>
                <a:lnTo>
                  <a:pt x="15849" y="3079"/>
                </a:lnTo>
                <a:lnTo>
                  <a:pt x="16027" y="3018"/>
                </a:lnTo>
                <a:lnTo>
                  <a:pt x="16170" y="2956"/>
                </a:lnTo>
                <a:lnTo>
                  <a:pt x="16276" y="2956"/>
                </a:lnTo>
                <a:lnTo>
                  <a:pt x="16348" y="3018"/>
                </a:lnTo>
                <a:lnTo>
                  <a:pt x="16313" y="3079"/>
                </a:lnTo>
                <a:lnTo>
                  <a:pt x="16241" y="3142"/>
                </a:lnTo>
                <a:lnTo>
                  <a:pt x="16133" y="3264"/>
                </a:lnTo>
                <a:lnTo>
                  <a:pt x="15955" y="3326"/>
                </a:lnTo>
                <a:lnTo>
                  <a:pt x="15634" y="3572"/>
                </a:lnTo>
                <a:lnTo>
                  <a:pt x="15455" y="3634"/>
                </a:lnTo>
                <a:lnTo>
                  <a:pt x="15348" y="3757"/>
                </a:lnTo>
                <a:lnTo>
                  <a:pt x="15170" y="3942"/>
                </a:lnTo>
                <a:lnTo>
                  <a:pt x="15062" y="4126"/>
                </a:lnTo>
                <a:lnTo>
                  <a:pt x="14956" y="4311"/>
                </a:lnTo>
                <a:lnTo>
                  <a:pt x="14884" y="4497"/>
                </a:lnTo>
                <a:lnTo>
                  <a:pt x="14813" y="4681"/>
                </a:lnTo>
                <a:lnTo>
                  <a:pt x="14741" y="4804"/>
                </a:lnTo>
                <a:lnTo>
                  <a:pt x="14706" y="4866"/>
                </a:lnTo>
                <a:lnTo>
                  <a:pt x="14706" y="4989"/>
                </a:lnTo>
                <a:lnTo>
                  <a:pt x="14741" y="5051"/>
                </a:lnTo>
                <a:lnTo>
                  <a:pt x="14813" y="5174"/>
                </a:lnTo>
                <a:lnTo>
                  <a:pt x="14849" y="5235"/>
                </a:lnTo>
                <a:lnTo>
                  <a:pt x="14849" y="5359"/>
                </a:lnTo>
                <a:lnTo>
                  <a:pt x="14956" y="5420"/>
                </a:lnTo>
                <a:lnTo>
                  <a:pt x="15062" y="5544"/>
                </a:lnTo>
                <a:lnTo>
                  <a:pt x="15313" y="5605"/>
                </a:lnTo>
                <a:lnTo>
                  <a:pt x="15598" y="5728"/>
                </a:lnTo>
                <a:lnTo>
                  <a:pt x="15884" y="5790"/>
                </a:lnTo>
                <a:lnTo>
                  <a:pt x="16170" y="5790"/>
                </a:lnTo>
                <a:lnTo>
                  <a:pt x="16241" y="5852"/>
                </a:lnTo>
                <a:lnTo>
                  <a:pt x="16313" y="5852"/>
                </a:lnTo>
                <a:lnTo>
                  <a:pt x="16384" y="5852"/>
                </a:lnTo>
                <a:lnTo>
                  <a:pt x="16348" y="5913"/>
                </a:lnTo>
                <a:lnTo>
                  <a:pt x="16205" y="6036"/>
                </a:lnTo>
                <a:lnTo>
                  <a:pt x="15990" y="6221"/>
                </a:lnTo>
                <a:lnTo>
                  <a:pt x="15777" y="6467"/>
                </a:lnTo>
                <a:lnTo>
                  <a:pt x="15526" y="6652"/>
                </a:lnTo>
                <a:lnTo>
                  <a:pt x="15277" y="6836"/>
                </a:lnTo>
                <a:lnTo>
                  <a:pt x="15062" y="7083"/>
                </a:lnTo>
                <a:lnTo>
                  <a:pt x="14921" y="7207"/>
                </a:lnTo>
                <a:lnTo>
                  <a:pt x="14670" y="7514"/>
                </a:lnTo>
                <a:lnTo>
                  <a:pt x="14492" y="7761"/>
                </a:lnTo>
                <a:lnTo>
                  <a:pt x="14457" y="7884"/>
                </a:lnTo>
                <a:lnTo>
                  <a:pt x="14420" y="8007"/>
                </a:lnTo>
                <a:lnTo>
                  <a:pt x="14420" y="8130"/>
                </a:lnTo>
                <a:lnTo>
                  <a:pt x="14457" y="8254"/>
                </a:lnTo>
                <a:lnTo>
                  <a:pt x="14492" y="8315"/>
                </a:lnTo>
                <a:lnTo>
                  <a:pt x="14563" y="8315"/>
                </a:lnTo>
                <a:lnTo>
                  <a:pt x="14778" y="8438"/>
                </a:lnTo>
                <a:lnTo>
                  <a:pt x="15062" y="8561"/>
                </a:lnTo>
                <a:lnTo>
                  <a:pt x="15348" y="8684"/>
                </a:lnTo>
                <a:lnTo>
                  <a:pt x="15669" y="8747"/>
                </a:lnTo>
                <a:lnTo>
                  <a:pt x="15955" y="8869"/>
                </a:lnTo>
                <a:lnTo>
                  <a:pt x="16062" y="8931"/>
                </a:lnTo>
                <a:lnTo>
                  <a:pt x="16133" y="8992"/>
                </a:lnTo>
                <a:lnTo>
                  <a:pt x="16170" y="9054"/>
                </a:lnTo>
                <a:lnTo>
                  <a:pt x="16205" y="9054"/>
                </a:lnTo>
                <a:lnTo>
                  <a:pt x="16205" y="9116"/>
                </a:lnTo>
                <a:lnTo>
                  <a:pt x="16170" y="9177"/>
                </a:lnTo>
                <a:lnTo>
                  <a:pt x="16027" y="9301"/>
                </a:lnTo>
                <a:lnTo>
                  <a:pt x="15812" y="9424"/>
                </a:lnTo>
                <a:lnTo>
                  <a:pt x="15563" y="9547"/>
                </a:lnTo>
                <a:lnTo>
                  <a:pt x="15277" y="9670"/>
                </a:lnTo>
                <a:lnTo>
                  <a:pt x="15027" y="9731"/>
                </a:lnTo>
                <a:lnTo>
                  <a:pt x="14849" y="9916"/>
                </a:lnTo>
                <a:lnTo>
                  <a:pt x="14706" y="9978"/>
                </a:lnTo>
                <a:lnTo>
                  <a:pt x="14670" y="10102"/>
                </a:lnTo>
                <a:lnTo>
                  <a:pt x="14635" y="10224"/>
                </a:lnTo>
                <a:lnTo>
                  <a:pt x="14598" y="10532"/>
                </a:lnTo>
                <a:lnTo>
                  <a:pt x="14598" y="10840"/>
                </a:lnTo>
                <a:lnTo>
                  <a:pt x="14635" y="10964"/>
                </a:lnTo>
                <a:lnTo>
                  <a:pt x="14670" y="11086"/>
                </a:lnTo>
                <a:lnTo>
                  <a:pt x="14778" y="11210"/>
                </a:lnTo>
                <a:lnTo>
                  <a:pt x="14956" y="11333"/>
                </a:lnTo>
                <a:lnTo>
                  <a:pt x="15134" y="11394"/>
                </a:lnTo>
                <a:lnTo>
                  <a:pt x="15313" y="11518"/>
                </a:lnTo>
                <a:lnTo>
                  <a:pt x="15491" y="11579"/>
                </a:lnTo>
                <a:lnTo>
                  <a:pt x="15669" y="11703"/>
                </a:lnTo>
                <a:lnTo>
                  <a:pt x="15777" y="11764"/>
                </a:lnTo>
                <a:lnTo>
                  <a:pt x="15849" y="11764"/>
                </a:lnTo>
                <a:lnTo>
                  <a:pt x="15455" y="11948"/>
                </a:lnTo>
                <a:lnTo>
                  <a:pt x="15062" y="12011"/>
                </a:lnTo>
                <a:lnTo>
                  <a:pt x="14956" y="12134"/>
                </a:lnTo>
                <a:lnTo>
                  <a:pt x="14921" y="12257"/>
                </a:lnTo>
                <a:lnTo>
                  <a:pt x="14849" y="12380"/>
                </a:lnTo>
                <a:lnTo>
                  <a:pt x="14813" y="12504"/>
                </a:lnTo>
                <a:lnTo>
                  <a:pt x="14849" y="12812"/>
                </a:lnTo>
                <a:lnTo>
                  <a:pt x="14956" y="13058"/>
                </a:lnTo>
                <a:lnTo>
                  <a:pt x="15099" y="13242"/>
                </a:lnTo>
                <a:lnTo>
                  <a:pt x="15277" y="13366"/>
                </a:lnTo>
                <a:lnTo>
                  <a:pt x="15491" y="13427"/>
                </a:lnTo>
                <a:lnTo>
                  <a:pt x="15706" y="13489"/>
                </a:lnTo>
                <a:lnTo>
                  <a:pt x="15920" y="13550"/>
                </a:lnTo>
                <a:lnTo>
                  <a:pt x="16133" y="13674"/>
                </a:lnTo>
                <a:lnTo>
                  <a:pt x="16133" y="13735"/>
                </a:lnTo>
                <a:lnTo>
                  <a:pt x="16098" y="13796"/>
                </a:lnTo>
                <a:lnTo>
                  <a:pt x="15990" y="13920"/>
                </a:lnTo>
                <a:lnTo>
                  <a:pt x="15849" y="13920"/>
                </a:lnTo>
                <a:lnTo>
                  <a:pt x="15634" y="13981"/>
                </a:lnTo>
                <a:lnTo>
                  <a:pt x="15385" y="13981"/>
                </a:lnTo>
                <a:lnTo>
                  <a:pt x="15170" y="14043"/>
                </a:lnTo>
                <a:lnTo>
                  <a:pt x="14991" y="14105"/>
                </a:lnTo>
                <a:lnTo>
                  <a:pt x="14884" y="14228"/>
                </a:lnTo>
                <a:lnTo>
                  <a:pt x="14849" y="14351"/>
                </a:lnTo>
                <a:lnTo>
                  <a:pt x="14849" y="14474"/>
                </a:lnTo>
                <a:lnTo>
                  <a:pt x="14813" y="14721"/>
                </a:lnTo>
                <a:lnTo>
                  <a:pt x="14813" y="15029"/>
                </a:lnTo>
                <a:lnTo>
                  <a:pt x="14849" y="15398"/>
                </a:lnTo>
                <a:lnTo>
                  <a:pt x="14849" y="15706"/>
                </a:lnTo>
                <a:lnTo>
                  <a:pt x="14849" y="15952"/>
                </a:lnTo>
                <a:lnTo>
                  <a:pt x="14849" y="16076"/>
                </a:lnTo>
                <a:lnTo>
                  <a:pt x="14849" y="16199"/>
                </a:lnTo>
                <a:lnTo>
                  <a:pt x="14813" y="16261"/>
                </a:lnTo>
                <a:lnTo>
                  <a:pt x="14778" y="16261"/>
                </a:lnTo>
                <a:lnTo>
                  <a:pt x="14706" y="16261"/>
                </a:lnTo>
                <a:lnTo>
                  <a:pt x="14635" y="16199"/>
                </a:lnTo>
                <a:lnTo>
                  <a:pt x="14492" y="16014"/>
                </a:lnTo>
                <a:lnTo>
                  <a:pt x="14349" y="15768"/>
                </a:lnTo>
                <a:lnTo>
                  <a:pt x="14206" y="15522"/>
                </a:lnTo>
                <a:lnTo>
                  <a:pt x="14028" y="15214"/>
                </a:lnTo>
                <a:lnTo>
                  <a:pt x="13956" y="15029"/>
                </a:lnTo>
                <a:lnTo>
                  <a:pt x="13850" y="14844"/>
                </a:lnTo>
                <a:lnTo>
                  <a:pt x="13778" y="14782"/>
                </a:lnTo>
                <a:lnTo>
                  <a:pt x="13742" y="14721"/>
                </a:lnTo>
                <a:lnTo>
                  <a:pt x="13707" y="14659"/>
                </a:lnTo>
                <a:lnTo>
                  <a:pt x="13635" y="14536"/>
                </a:lnTo>
                <a:lnTo>
                  <a:pt x="13457" y="14351"/>
                </a:lnTo>
                <a:lnTo>
                  <a:pt x="13314" y="14289"/>
                </a:lnTo>
                <a:lnTo>
                  <a:pt x="13243" y="14228"/>
                </a:lnTo>
                <a:lnTo>
                  <a:pt x="12957" y="14228"/>
                </a:lnTo>
                <a:lnTo>
                  <a:pt x="12814" y="14228"/>
                </a:lnTo>
                <a:lnTo>
                  <a:pt x="12671" y="14289"/>
                </a:lnTo>
                <a:lnTo>
                  <a:pt x="12636" y="14289"/>
                </a:lnTo>
                <a:lnTo>
                  <a:pt x="12636" y="14413"/>
                </a:lnTo>
                <a:lnTo>
                  <a:pt x="12564" y="14474"/>
                </a:lnTo>
                <a:lnTo>
                  <a:pt x="12529" y="14597"/>
                </a:lnTo>
                <a:lnTo>
                  <a:pt x="12458" y="14905"/>
                </a:lnTo>
                <a:lnTo>
                  <a:pt x="12350" y="15275"/>
                </a:lnTo>
                <a:lnTo>
                  <a:pt x="12278" y="15644"/>
                </a:lnTo>
                <a:lnTo>
                  <a:pt x="12207" y="15952"/>
                </a:lnTo>
                <a:lnTo>
                  <a:pt x="12136" y="16261"/>
                </a:lnTo>
                <a:lnTo>
                  <a:pt x="12136" y="16322"/>
                </a:lnTo>
                <a:lnTo>
                  <a:pt x="12136" y="16384"/>
                </a:lnTo>
                <a:lnTo>
                  <a:pt x="11994" y="15829"/>
                </a:lnTo>
                <a:lnTo>
                  <a:pt x="11814" y="15336"/>
                </a:lnTo>
                <a:lnTo>
                  <a:pt x="11814" y="15090"/>
                </a:lnTo>
                <a:lnTo>
                  <a:pt x="11779" y="14905"/>
                </a:lnTo>
                <a:lnTo>
                  <a:pt x="11708" y="14721"/>
                </a:lnTo>
                <a:lnTo>
                  <a:pt x="11600" y="14536"/>
                </a:lnTo>
                <a:lnTo>
                  <a:pt x="11565" y="14413"/>
                </a:lnTo>
                <a:lnTo>
                  <a:pt x="11493" y="14228"/>
                </a:lnTo>
                <a:lnTo>
                  <a:pt x="11315" y="13920"/>
                </a:lnTo>
                <a:lnTo>
                  <a:pt x="11208" y="13735"/>
                </a:lnTo>
                <a:lnTo>
                  <a:pt x="11101" y="13612"/>
                </a:lnTo>
                <a:lnTo>
                  <a:pt x="10994" y="13489"/>
                </a:lnTo>
                <a:lnTo>
                  <a:pt x="10923" y="13427"/>
                </a:lnTo>
                <a:lnTo>
                  <a:pt x="10459" y="13489"/>
                </a:lnTo>
                <a:lnTo>
                  <a:pt x="9995" y="13550"/>
                </a:lnTo>
                <a:lnTo>
                  <a:pt x="9887" y="13612"/>
                </a:lnTo>
                <a:lnTo>
                  <a:pt x="9816" y="13674"/>
                </a:lnTo>
                <a:lnTo>
                  <a:pt x="9709" y="13796"/>
                </a:lnTo>
                <a:lnTo>
                  <a:pt x="9602" y="13920"/>
                </a:lnTo>
                <a:lnTo>
                  <a:pt x="9531" y="13981"/>
                </a:lnTo>
                <a:lnTo>
                  <a:pt x="9459" y="14474"/>
                </a:lnTo>
                <a:lnTo>
                  <a:pt x="9388" y="14844"/>
                </a:lnTo>
                <a:lnTo>
                  <a:pt x="9280" y="15275"/>
                </a:lnTo>
                <a:lnTo>
                  <a:pt x="9173" y="15706"/>
                </a:lnTo>
                <a:lnTo>
                  <a:pt x="9102" y="15644"/>
                </a:lnTo>
                <a:lnTo>
                  <a:pt x="9067" y="15522"/>
                </a:lnTo>
                <a:lnTo>
                  <a:pt x="8995" y="15398"/>
                </a:lnTo>
                <a:lnTo>
                  <a:pt x="8995" y="15214"/>
                </a:lnTo>
                <a:lnTo>
                  <a:pt x="8924" y="14844"/>
                </a:lnTo>
                <a:lnTo>
                  <a:pt x="8887" y="14721"/>
                </a:lnTo>
                <a:lnTo>
                  <a:pt x="8887" y="14536"/>
                </a:lnTo>
                <a:lnTo>
                  <a:pt x="8816" y="14413"/>
                </a:lnTo>
                <a:lnTo>
                  <a:pt x="8745" y="14289"/>
                </a:lnTo>
                <a:lnTo>
                  <a:pt x="8566" y="14105"/>
                </a:lnTo>
                <a:lnTo>
                  <a:pt x="8352" y="13981"/>
                </a:lnTo>
                <a:lnTo>
                  <a:pt x="8174" y="13796"/>
                </a:lnTo>
                <a:lnTo>
                  <a:pt x="8031" y="13859"/>
                </a:lnTo>
                <a:lnTo>
                  <a:pt x="7924" y="13859"/>
                </a:lnTo>
                <a:lnTo>
                  <a:pt x="7781" y="13920"/>
                </a:lnTo>
                <a:lnTo>
                  <a:pt x="7710" y="13920"/>
                </a:lnTo>
                <a:lnTo>
                  <a:pt x="7675" y="14043"/>
                </a:lnTo>
                <a:lnTo>
                  <a:pt x="7603" y="14105"/>
                </a:lnTo>
                <a:lnTo>
                  <a:pt x="7567" y="14289"/>
                </a:lnTo>
                <a:lnTo>
                  <a:pt x="7532" y="14474"/>
                </a:lnTo>
                <a:lnTo>
                  <a:pt x="7495" y="14659"/>
                </a:lnTo>
                <a:lnTo>
                  <a:pt x="7424" y="14905"/>
                </a:lnTo>
                <a:lnTo>
                  <a:pt x="7353" y="15214"/>
                </a:lnTo>
                <a:lnTo>
                  <a:pt x="7281" y="15336"/>
                </a:lnTo>
                <a:lnTo>
                  <a:pt x="7246" y="15522"/>
                </a:lnTo>
                <a:lnTo>
                  <a:pt x="7103" y="15090"/>
                </a:lnTo>
                <a:lnTo>
                  <a:pt x="7031" y="14721"/>
                </a:lnTo>
                <a:lnTo>
                  <a:pt x="6960" y="14413"/>
                </a:lnTo>
                <a:lnTo>
                  <a:pt x="6889" y="14105"/>
                </a:lnTo>
                <a:lnTo>
                  <a:pt x="6782" y="13920"/>
                </a:lnTo>
                <a:lnTo>
                  <a:pt x="6639" y="13735"/>
                </a:lnTo>
                <a:lnTo>
                  <a:pt x="6532" y="13612"/>
                </a:lnTo>
                <a:lnTo>
                  <a:pt x="6389" y="13550"/>
                </a:lnTo>
                <a:lnTo>
                  <a:pt x="6246" y="13489"/>
                </a:lnTo>
                <a:lnTo>
                  <a:pt x="6032" y="13427"/>
                </a:lnTo>
                <a:lnTo>
                  <a:pt x="5818" y="13489"/>
                </a:lnTo>
                <a:lnTo>
                  <a:pt x="5568" y="13550"/>
                </a:lnTo>
                <a:lnTo>
                  <a:pt x="5212" y="13674"/>
                </a:lnTo>
                <a:lnTo>
                  <a:pt x="4818" y="13859"/>
                </a:lnTo>
                <a:lnTo>
                  <a:pt x="4640" y="13981"/>
                </a:lnTo>
                <a:lnTo>
                  <a:pt x="4426" y="14105"/>
                </a:lnTo>
                <a:lnTo>
                  <a:pt x="4319" y="14474"/>
                </a:lnTo>
                <a:lnTo>
                  <a:pt x="4212" y="14844"/>
                </a:lnTo>
                <a:lnTo>
                  <a:pt x="4141" y="15275"/>
                </a:lnTo>
                <a:lnTo>
                  <a:pt x="4069" y="15644"/>
                </a:lnTo>
                <a:lnTo>
                  <a:pt x="3962" y="14844"/>
                </a:lnTo>
                <a:lnTo>
                  <a:pt x="3890" y="14351"/>
                </a:lnTo>
                <a:lnTo>
                  <a:pt x="3783" y="13981"/>
                </a:lnTo>
                <a:lnTo>
                  <a:pt x="3605" y="13612"/>
                </a:lnTo>
                <a:lnTo>
                  <a:pt x="3426" y="13366"/>
                </a:lnTo>
                <a:lnTo>
                  <a:pt x="3213" y="13119"/>
                </a:lnTo>
                <a:lnTo>
                  <a:pt x="3105" y="13058"/>
                </a:lnTo>
                <a:lnTo>
                  <a:pt x="2998" y="12996"/>
                </a:lnTo>
                <a:lnTo>
                  <a:pt x="2855" y="13058"/>
                </a:lnTo>
                <a:lnTo>
                  <a:pt x="2713" y="13181"/>
                </a:lnTo>
                <a:lnTo>
                  <a:pt x="2606" y="13242"/>
                </a:lnTo>
                <a:lnTo>
                  <a:pt x="2463" y="13304"/>
                </a:lnTo>
                <a:lnTo>
                  <a:pt x="2355" y="13427"/>
                </a:lnTo>
                <a:lnTo>
                  <a:pt x="2249" y="13612"/>
                </a:lnTo>
                <a:lnTo>
                  <a:pt x="2142" y="13859"/>
                </a:lnTo>
                <a:lnTo>
                  <a:pt x="2070" y="14105"/>
                </a:lnTo>
                <a:lnTo>
                  <a:pt x="1963" y="14351"/>
                </a:lnTo>
                <a:lnTo>
                  <a:pt x="1891" y="14597"/>
                </a:lnTo>
                <a:lnTo>
                  <a:pt x="1785" y="14844"/>
                </a:lnTo>
                <a:lnTo>
                  <a:pt x="1642" y="14967"/>
                </a:lnTo>
                <a:lnTo>
                  <a:pt x="1713" y="14844"/>
                </a:lnTo>
                <a:lnTo>
                  <a:pt x="1785" y="14659"/>
                </a:lnTo>
                <a:lnTo>
                  <a:pt x="1821" y="14474"/>
                </a:lnTo>
                <a:lnTo>
                  <a:pt x="1856" y="14474"/>
                </a:lnTo>
                <a:lnTo>
                  <a:pt x="1856" y="14413"/>
                </a:lnTo>
                <a:lnTo>
                  <a:pt x="1891" y="14228"/>
                </a:lnTo>
                <a:lnTo>
                  <a:pt x="1891" y="14043"/>
                </a:lnTo>
                <a:lnTo>
                  <a:pt x="1963" y="13920"/>
                </a:lnTo>
                <a:lnTo>
                  <a:pt x="1963" y="13859"/>
                </a:lnTo>
                <a:lnTo>
                  <a:pt x="1963" y="13796"/>
                </a:lnTo>
                <a:lnTo>
                  <a:pt x="1927" y="13427"/>
                </a:lnTo>
                <a:lnTo>
                  <a:pt x="1927" y="13181"/>
                </a:lnTo>
                <a:lnTo>
                  <a:pt x="1891" y="12934"/>
                </a:lnTo>
                <a:lnTo>
                  <a:pt x="1821" y="12749"/>
                </a:lnTo>
                <a:lnTo>
                  <a:pt x="1749" y="12565"/>
                </a:lnTo>
                <a:lnTo>
                  <a:pt x="1642" y="12380"/>
                </a:lnTo>
                <a:lnTo>
                  <a:pt x="1499" y="12195"/>
                </a:lnTo>
                <a:lnTo>
                  <a:pt x="1357" y="11948"/>
                </a:lnTo>
                <a:lnTo>
                  <a:pt x="1249" y="11887"/>
                </a:lnTo>
                <a:lnTo>
                  <a:pt x="1071" y="11826"/>
                </a:lnTo>
                <a:lnTo>
                  <a:pt x="857" y="11764"/>
                </a:lnTo>
                <a:lnTo>
                  <a:pt x="642" y="11764"/>
                </a:lnTo>
                <a:lnTo>
                  <a:pt x="428" y="11764"/>
                </a:lnTo>
                <a:lnTo>
                  <a:pt x="250" y="11764"/>
                </a:lnTo>
                <a:lnTo>
                  <a:pt x="107" y="11764"/>
                </a:lnTo>
                <a:lnTo>
                  <a:pt x="71" y="11764"/>
                </a:lnTo>
                <a:lnTo>
                  <a:pt x="143" y="11703"/>
                </a:lnTo>
                <a:lnTo>
                  <a:pt x="286" y="11641"/>
                </a:lnTo>
                <a:lnTo>
                  <a:pt x="393" y="11579"/>
                </a:lnTo>
                <a:lnTo>
                  <a:pt x="571" y="11518"/>
                </a:lnTo>
                <a:lnTo>
                  <a:pt x="893" y="11394"/>
                </a:lnTo>
                <a:lnTo>
                  <a:pt x="1035" y="11333"/>
                </a:lnTo>
                <a:lnTo>
                  <a:pt x="1106" y="11271"/>
                </a:lnTo>
                <a:lnTo>
                  <a:pt x="1142" y="11210"/>
                </a:lnTo>
                <a:lnTo>
                  <a:pt x="1178" y="11086"/>
                </a:lnTo>
                <a:lnTo>
                  <a:pt x="1357" y="10840"/>
                </a:lnTo>
                <a:lnTo>
                  <a:pt x="1392" y="10779"/>
                </a:lnTo>
                <a:lnTo>
                  <a:pt x="1499" y="10656"/>
                </a:lnTo>
                <a:lnTo>
                  <a:pt x="1535" y="10593"/>
                </a:lnTo>
                <a:lnTo>
                  <a:pt x="1606" y="10348"/>
                </a:lnTo>
                <a:lnTo>
                  <a:pt x="1642" y="10163"/>
                </a:lnTo>
                <a:lnTo>
                  <a:pt x="1642" y="10039"/>
                </a:lnTo>
                <a:lnTo>
                  <a:pt x="1606" y="9916"/>
                </a:lnTo>
                <a:lnTo>
                  <a:pt x="1606" y="9793"/>
                </a:lnTo>
                <a:lnTo>
                  <a:pt x="1570" y="9670"/>
                </a:lnTo>
                <a:lnTo>
                  <a:pt x="1499" y="9609"/>
                </a:lnTo>
                <a:lnTo>
                  <a:pt x="1427" y="9485"/>
                </a:lnTo>
                <a:lnTo>
                  <a:pt x="1427" y="9424"/>
                </a:lnTo>
                <a:lnTo>
                  <a:pt x="1392" y="9362"/>
                </a:lnTo>
                <a:lnTo>
                  <a:pt x="1285" y="9301"/>
                </a:lnTo>
                <a:lnTo>
                  <a:pt x="1214" y="9238"/>
                </a:lnTo>
                <a:lnTo>
                  <a:pt x="999" y="9177"/>
                </a:lnTo>
                <a:lnTo>
                  <a:pt x="678" y="9054"/>
                </a:lnTo>
                <a:lnTo>
                  <a:pt x="428" y="8992"/>
                </a:lnTo>
                <a:lnTo>
                  <a:pt x="178" y="8931"/>
                </a:lnTo>
                <a:lnTo>
                  <a:pt x="107" y="8869"/>
                </a:lnTo>
                <a:lnTo>
                  <a:pt x="71" y="8808"/>
                </a:lnTo>
                <a:lnTo>
                  <a:pt x="0" y="8747"/>
                </a:lnTo>
                <a:lnTo>
                  <a:pt x="0" y="8684"/>
                </a:lnTo>
                <a:lnTo>
                  <a:pt x="71" y="8623"/>
                </a:lnTo>
                <a:lnTo>
                  <a:pt x="214" y="8561"/>
                </a:lnTo>
                <a:lnTo>
                  <a:pt x="393" y="8500"/>
                </a:lnTo>
                <a:lnTo>
                  <a:pt x="785" y="8438"/>
                </a:lnTo>
                <a:lnTo>
                  <a:pt x="928" y="8315"/>
                </a:lnTo>
                <a:lnTo>
                  <a:pt x="1071" y="8315"/>
                </a:lnTo>
                <a:lnTo>
                  <a:pt x="1285" y="8130"/>
                </a:lnTo>
                <a:lnTo>
                  <a:pt x="1499" y="8069"/>
                </a:lnTo>
                <a:lnTo>
                  <a:pt x="1678" y="7946"/>
                </a:lnTo>
                <a:lnTo>
                  <a:pt x="1785" y="7761"/>
                </a:lnTo>
                <a:lnTo>
                  <a:pt x="1785" y="7637"/>
                </a:lnTo>
                <a:lnTo>
                  <a:pt x="1713" y="7514"/>
                </a:lnTo>
                <a:lnTo>
                  <a:pt x="1606" y="7329"/>
                </a:lnTo>
                <a:lnTo>
                  <a:pt x="1499" y="7207"/>
                </a:lnTo>
                <a:lnTo>
                  <a:pt x="1463" y="7083"/>
                </a:lnTo>
                <a:lnTo>
                  <a:pt x="1392" y="6960"/>
                </a:lnTo>
                <a:lnTo>
                  <a:pt x="1285" y="6836"/>
                </a:lnTo>
                <a:lnTo>
                  <a:pt x="1142" y="6714"/>
                </a:lnTo>
                <a:lnTo>
                  <a:pt x="893" y="6529"/>
                </a:lnTo>
                <a:lnTo>
                  <a:pt x="785" y="6467"/>
                </a:lnTo>
                <a:lnTo>
                  <a:pt x="750" y="6467"/>
                </a:lnTo>
                <a:lnTo>
                  <a:pt x="678" y="6406"/>
                </a:lnTo>
                <a:lnTo>
                  <a:pt x="571" y="6344"/>
                </a:lnTo>
                <a:lnTo>
                  <a:pt x="286" y="6221"/>
                </a:lnTo>
                <a:lnTo>
                  <a:pt x="178" y="6221"/>
                </a:lnTo>
                <a:lnTo>
                  <a:pt x="71" y="6159"/>
                </a:lnTo>
                <a:lnTo>
                  <a:pt x="35" y="6159"/>
                </a:lnTo>
                <a:lnTo>
                  <a:pt x="0" y="6159"/>
                </a:lnTo>
                <a:lnTo>
                  <a:pt x="286" y="5974"/>
                </a:lnTo>
                <a:lnTo>
                  <a:pt x="607" y="5852"/>
                </a:lnTo>
                <a:lnTo>
                  <a:pt x="928" y="5790"/>
                </a:lnTo>
                <a:lnTo>
                  <a:pt x="1249" y="5728"/>
                </a:lnTo>
                <a:lnTo>
                  <a:pt x="1321" y="5605"/>
                </a:lnTo>
                <a:lnTo>
                  <a:pt x="1392" y="5605"/>
                </a:lnTo>
                <a:lnTo>
                  <a:pt x="1392" y="5481"/>
                </a:lnTo>
                <a:lnTo>
                  <a:pt x="1392" y="5420"/>
                </a:lnTo>
                <a:lnTo>
                  <a:pt x="1392" y="5359"/>
                </a:lnTo>
                <a:lnTo>
                  <a:pt x="1392" y="5235"/>
                </a:lnTo>
                <a:lnTo>
                  <a:pt x="1392" y="5112"/>
                </a:lnTo>
                <a:lnTo>
                  <a:pt x="1427" y="4989"/>
                </a:lnTo>
                <a:lnTo>
                  <a:pt x="1463" y="4804"/>
                </a:lnTo>
                <a:lnTo>
                  <a:pt x="1499" y="4619"/>
                </a:lnTo>
                <a:lnTo>
                  <a:pt x="1535" y="4497"/>
                </a:lnTo>
                <a:lnTo>
                  <a:pt x="1535" y="4435"/>
                </a:lnTo>
                <a:lnTo>
                  <a:pt x="1499" y="4065"/>
                </a:lnTo>
                <a:lnTo>
                  <a:pt x="1463" y="3757"/>
                </a:lnTo>
                <a:lnTo>
                  <a:pt x="1427" y="3572"/>
                </a:lnTo>
                <a:lnTo>
                  <a:pt x="1392" y="3388"/>
                </a:lnTo>
                <a:lnTo>
                  <a:pt x="1321" y="3203"/>
                </a:lnTo>
                <a:lnTo>
                  <a:pt x="1249" y="3079"/>
                </a:lnTo>
                <a:lnTo>
                  <a:pt x="1106" y="3018"/>
                </a:lnTo>
                <a:lnTo>
                  <a:pt x="928" y="2956"/>
                </a:lnTo>
                <a:lnTo>
                  <a:pt x="893" y="2895"/>
                </a:lnTo>
                <a:lnTo>
                  <a:pt x="785" y="2834"/>
                </a:lnTo>
                <a:lnTo>
                  <a:pt x="535" y="2649"/>
                </a:lnTo>
                <a:lnTo>
                  <a:pt x="393" y="2587"/>
                </a:lnTo>
                <a:lnTo>
                  <a:pt x="321" y="2525"/>
                </a:lnTo>
                <a:lnTo>
                  <a:pt x="286" y="2464"/>
                </a:lnTo>
                <a:lnTo>
                  <a:pt x="321" y="2464"/>
                </a:lnTo>
                <a:lnTo>
                  <a:pt x="393" y="2464"/>
                </a:lnTo>
                <a:lnTo>
                  <a:pt x="499" y="2525"/>
                </a:lnTo>
                <a:lnTo>
                  <a:pt x="571" y="2525"/>
                </a:lnTo>
                <a:lnTo>
                  <a:pt x="642" y="2525"/>
                </a:lnTo>
                <a:lnTo>
                  <a:pt x="1071" y="2464"/>
                </a:lnTo>
                <a:lnTo>
                  <a:pt x="1285" y="2464"/>
                </a:lnTo>
                <a:lnTo>
                  <a:pt x="1463" y="2402"/>
                </a:lnTo>
                <a:lnTo>
                  <a:pt x="1642" y="2341"/>
                </a:lnTo>
                <a:lnTo>
                  <a:pt x="1821" y="2217"/>
                </a:lnTo>
                <a:lnTo>
                  <a:pt x="1999" y="2033"/>
                </a:lnTo>
                <a:lnTo>
                  <a:pt x="2177" y="1787"/>
                </a:lnTo>
                <a:lnTo>
                  <a:pt x="2285" y="1294"/>
                </a:lnTo>
                <a:lnTo>
                  <a:pt x="2320" y="923"/>
                </a:lnTo>
                <a:lnTo>
                  <a:pt x="2249" y="493"/>
                </a:lnTo>
                <a:lnTo>
                  <a:pt x="2177" y="0"/>
                </a:lnTo>
                <a:close/>
              </a:path>
            </a:pathLst>
          </a:cu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82" name="Rectangle 122">
            <a:extLst>
              <a:ext uri="{FF2B5EF4-FFF2-40B4-BE49-F238E27FC236}">
                <a16:creationId xmlns:a16="http://schemas.microsoft.com/office/drawing/2014/main" id="{00000000-0008-0000-1600-0000E2010000}"/>
              </a:ext>
            </a:extLst>
          </xdr:cNvPr>
          <xdr:cNvSpPr>
            <a:spLocks noChangeArrowheads="1"/>
          </xdr:cNvSpPr>
        </xdr:nvSpPr>
        <xdr:spPr bwMode="auto">
          <a:xfrm>
            <a:off x="1710" y="861"/>
            <a:ext cx="39" cy="11"/>
          </a:xfrm>
          <a:prstGeom prst="rect">
            <a:avLst/>
          </a:prstGeom>
          <a:solidFill>
            <a:srgbClr val="C0C0C0"/>
          </a:solidFill>
          <a:ln w="1">
            <a:solidFill>
              <a:srgbClr val="000000"/>
            </a:solidFill>
            <a:miter lim="800%"/>
            <a:headEnd/>
            <a:tailEnd/>
          </a:ln>
        </xdr:spPr>
      </xdr:sp>
    </xdr:grpSp>
    <xdr:clientData/>
  </xdr:twoCellAnchor>
  <xdr:oneCellAnchor>
    <xdr:from>
      <xdr:col>3</xdr:col>
      <xdr:colOff>177800</xdr:colOff>
      <xdr:row>64</xdr:row>
      <xdr:rowOff>76200</xdr:rowOff>
    </xdr:from>
    <xdr:ext cx="985398" cy="121700"/>
    <xdr:sp macro="" textlink="">
      <xdr:nvSpPr>
        <xdr:cNvPr id="483" name="Text 123">
          <a:extLst>
            <a:ext uri="{FF2B5EF4-FFF2-40B4-BE49-F238E27FC236}">
              <a16:creationId xmlns:a16="http://schemas.microsoft.com/office/drawing/2014/main" id="{00000000-0008-0000-1600-0000E3010000}"/>
            </a:ext>
          </a:extLst>
        </xdr:cNvPr>
        <xdr:cNvSpPr txBox="1">
          <a:spLocks noChangeArrowheads="1"/>
        </xdr:cNvSpPr>
      </xdr:nvSpPr>
      <xdr:spPr bwMode="auto">
        <a:xfrm>
          <a:off x="16751300" y="8458200"/>
          <a:ext cx="985398" cy="121700"/>
        </a:xfrm>
        <a:prstGeom prst="rect">
          <a:avLst/>
        </a:prstGeom>
        <a:noFill/>
        <a:ln w="9525">
          <a:noFill/>
          <a:miter lim="800%"/>
          <a:headEnd/>
          <a:tailEnd/>
        </a:ln>
      </xdr:spPr>
      <xdr:txBody>
        <a:bodyPr wrap="none" lIns="18288" tIns="18288" rIns="18288" bIns="0" anchor="t" upright="1">
          <a:spAutoFit/>
        </a:bodyPr>
        <a:lstStyle/>
        <a:p>
          <a:pPr algn="ctr" rtl="0">
            <a:defRPr sz="1000"/>
          </a:pPr>
          <a:r>
            <a:rPr lang="en-US" sz="700" b="0" i="0" strike="noStrike">
              <a:solidFill>
                <a:srgbClr val="000000"/>
              </a:solidFill>
              <a:latin typeface="Arial"/>
              <a:cs typeface="Arial"/>
            </a:rPr>
            <a:t>Kaizen Lightening Burst</a:t>
          </a:r>
        </a:p>
      </xdr:txBody>
    </xdr:sp>
    <xdr:clientData/>
  </xdr:oneCellAnchor>
  <xdr:twoCellAnchor>
    <xdr:from>
      <xdr:col>4</xdr:col>
      <xdr:colOff>361950</xdr:colOff>
      <xdr:row>65</xdr:row>
      <xdr:rowOff>120650</xdr:rowOff>
    </xdr:from>
    <xdr:to>
      <xdr:col>4</xdr:col>
      <xdr:colOff>361950</xdr:colOff>
      <xdr:row>69</xdr:row>
      <xdr:rowOff>38100</xdr:rowOff>
    </xdr:to>
    <xdr:sp macro="" textlink="">
      <xdr:nvSpPr>
        <xdr:cNvPr id="484" name="Line 124">
          <a:extLst>
            <a:ext uri="{FF2B5EF4-FFF2-40B4-BE49-F238E27FC236}">
              <a16:creationId xmlns:a16="http://schemas.microsoft.com/office/drawing/2014/main" id="{00000000-0008-0000-1600-0000E4010000}"/>
            </a:ext>
          </a:extLst>
        </xdr:cNvPr>
        <xdr:cNvSpPr>
          <a:spLocks noChangeShapeType="1"/>
        </xdr:cNvSpPr>
      </xdr:nvSpPr>
      <xdr:spPr bwMode="auto">
        <a:xfrm>
          <a:off x="17335500" y="8693150"/>
          <a:ext cx="0" cy="67945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120650</xdr:colOff>
      <xdr:row>65</xdr:row>
      <xdr:rowOff>114300</xdr:rowOff>
    </xdr:from>
    <xdr:to>
      <xdr:col>4</xdr:col>
      <xdr:colOff>361950</xdr:colOff>
      <xdr:row>65</xdr:row>
      <xdr:rowOff>114300</xdr:rowOff>
    </xdr:to>
    <xdr:sp macro="" textlink="">
      <xdr:nvSpPr>
        <xdr:cNvPr id="485" name="Drawing 125">
          <a:extLst>
            <a:ext uri="{FF2B5EF4-FFF2-40B4-BE49-F238E27FC236}">
              <a16:creationId xmlns:a16="http://schemas.microsoft.com/office/drawing/2014/main" id="{00000000-0008-0000-1600-0000E5010000}"/>
            </a:ext>
          </a:extLst>
        </xdr:cNvPr>
        <xdr:cNvSpPr>
          <a:spLocks/>
        </xdr:cNvSpPr>
      </xdr:nvSpPr>
      <xdr:spPr bwMode="auto">
        <a:xfrm>
          <a:off x="17094200" y="8686800"/>
          <a:ext cx="241300" cy="0"/>
        </a:xfrm>
        <a:custGeom>
          <a:avLst/>
          <a:gdLst>
            <a:gd name="T0" fmla="*/ 0 w 16384"/>
            <a:gd name="T1" fmla="*/ 0 h 16384"/>
            <a:gd name="T2" fmla="*/ 16384 w 16384"/>
            <a:gd name="T3" fmla="*/ 16384 h 16384"/>
            <a:gd name="T4" fmla="*/ 0 60000 65536"/>
            <a:gd name="T5" fmla="*/ 0 60000 65536"/>
            <a:gd name="T6" fmla="*/ 0 w 16384"/>
            <a:gd name="T7" fmla="*/ 0 h 16384"/>
            <a:gd name="T8" fmla="*/ 16384 w 16384"/>
            <a:gd name="T9" fmla="*/ 0 h 16384"/>
          </a:gdLst>
          <a:ahLst/>
          <a:cxnLst>
            <a:cxn ang="T4">
              <a:pos x="T0" y="T1"/>
            </a:cxn>
            <a:cxn ang="T5">
              <a:pos x="T2" y="T3"/>
            </a:cxn>
          </a:cxnLst>
          <a:rect l="T6" t="T7" r="T8" b="T9"/>
          <a:pathLst>
            <a:path w="16384" h="16384">
              <a:moveTo>
                <a:pt x="0" y="0"/>
              </a:moveTo>
              <a:lnTo>
                <a:pt x="16384" y="16384"/>
              </a:lnTo>
            </a:path>
          </a:pathLst>
        </a:cu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120650</xdr:colOff>
      <xdr:row>69</xdr:row>
      <xdr:rowOff>38100</xdr:rowOff>
    </xdr:from>
    <xdr:to>
      <xdr:col>4</xdr:col>
      <xdr:colOff>361950</xdr:colOff>
      <xdr:row>69</xdr:row>
      <xdr:rowOff>38100</xdr:rowOff>
    </xdr:to>
    <xdr:sp macro="" textlink="">
      <xdr:nvSpPr>
        <xdr:cNvPr id="486" name="Drawing 126">
          <a:extLst>
            <a:ext uri="{FF2B5EF4-FFF2-40B4-BE49-F238E27FC236}">
              <a16:creationId xmlns:a16="http://schemas.microsoft.com/office/drawing/2014/main" id="{00000000-0008-0000-1600-0000E6010000}"/>
            </a:ext>
          </a:extLst>
        </xdr:cNvPr>
        <xdr:cNvSpPr>
          <a:spLocks/>
        </xdr:cNvSpPr>
      </xdr:nvSpPr>
      <xdr:spPr bwMode="auto">
        <a:xfrm>
          <a:off x="17094200" y="9372600"/>
          <a:ext cx="241300" cy="0"/>
        </a:xfrm>
        <a:custGeom>
          <a:avLst/>
          <a:gdLst>
            <a:gd name="T0" fmla="*/ 0 w 16384"/>
            <a:gd name="T1" fmla="*/ 0 h 16384"/>
            <a:gd name="T2" fmla="*/ 16384 w 16384"/>
            <a:gd name="T3" fmla="*/ 16384 h 16384"/>
            <a:gd name="T4" fmla="*/ 0 60000 65536"/>
            <a:gd name="T5" fmla="*/ 0 60000 65536"/>
            <a:gd name="T6" fmla="*/ 0 w 16384"/>
            <a:gd name="T7" fmla="*/ 0 h 16384"/>
            <a:gd name="T8" fmla="*/ 16384 w 16384"/>
            <a:gd name="T9" fmla="*/ 0 h 16384"/>
          </a:gdLst>
          <a:ahLst/>
          <a:cxnLst>
            <a:cxn ang="T4">
              <a:pos x="T0" y="T1"/>
            </a:cxn>
            <a:cxn ang="T5">
              <a:pos x="T2" y="T3"/>
            </a:cxn>
          </a:cxnLst>
          <a:rect l="T6" t="T7" r="T8" b="T9"/>
          <a:pathLst>
            <a:path w="16384" h="16384">
              <a:moveTo>
                <a:pt x="0" y="0"/>
              </a:moveTo>
              <a:lnTo>
                <a:pt x="16384" y="16384"/>
              </a:lnTo>
            </a:path>
          </a:pathLst>
        </a:cu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120650</xdr:colOff>
      <xdr:row>66</xdr:row>
      <xdr:rowOff>152400</xdr:rowOff>
    </xdr:from>
    <xdr:to>
      <xdr:col>4</xdr:col>
      <xdr:colOff>361950</xdr:colOff>
      <xdr:row>66</xdr:row>
      <xdr:rowOff>152400</xdr:rowOff>
    </xdr:to>
    <xdr:sp macro="" textlink="">
      <xdr:nvSpPr>
        <xdr:cNvPr id="487" name="Drawing 127">
          <a:extLst>
            <a:ext uri="{FF2B5EF4-FFF2-40B4-BE49-F238E27FC236}">
              <a16:creationId xmlns:a16="http://schemas.microsoft.com/office/drawing/2014/main" id="{00000000-0008-0000-1600-0000E7010000}"/>
            </a:ext>
          </a:extLst>
        </xdr:cNvPr>
        <xdr:cNvSpPr>
          <a:spLocks/>
        </xdr:cNvSpPr>
      </xdr:nvSpPr>
      <xdr:spPr bwMode="auto">
        <a:xfrm>
          <a:off x="17094200" y="8915400"/>
          <a:ext cx="241300" cy="0"/>
        </a:xfrm>
        <a:custGeom>
          <a:avLst/>
          <a:gdLst>
            <a:gd name="T0" fmla="*/ 0 w 16384"/>
            <a:gd name="T1" fmla="*/ 0 h 16384"/>
            <a:gd name="T2" fmla="*/ 16384 w 16384"/>
            <a:gd name="T3" fmla="*/ 16384 h 16384"/>
            <a:gd name="T4" fmla="*/ 0 60000 65536"/>
            <a:gd name="T5" fmla="*/ 0 60000 65536"/>
            <a:gd name="T6" fmla="*/ 0 w 16384"/>
            <a:gd name="T7" fmla="*/ 0 h 16384"/>
            <a:gd name="T8" fmla="*/ 16384 w 16384"/>
            <a:gd name="T9" fmla="*/ 0 h 16384"/>
          </a:gdLst>
          <a:ahLst/>
          <a:cxnLst>
            <a:cxn ang="T4">
              <a:pos x="T0" y="T1"/>
            </a:cxn>
            <a:cxn ang="T5">
              <a:pos x="T2" y="T3"/>
            </a:cxn>
          </a:cxnLst>
          <a:rect l="T6" t="T7" r="T8" b="T9"/>
          <a:pathLst>
            <a:path w="16384" h="16384">
              <a:moveTo>
                <a:pt x="0" y="0"/>
              </a:moveTo>
              <a:lnTo>
                <a:pt x="16384" y="16384"/>
              </a:lnTo>
            </a:path>
          </a:pathLst>
        </a:cu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120650</xdr:colOff>
      <xdr:row>68</xdr:row>
      <xdr:rowOff>0</xdr:rowOff>
    </xdr:from>
    <xdr:to>
      <xdr:col>4</xdr:col>
      <xdr:colOff>361950</xdr:colOff>
      <xdr:row>68</xdr:row>
      <xdr:rowOff>0</xdr:rowOff>
    </xdr:to>
    <xdr:sp macro="" textlink="">
      <xdr:nvSpPr>
        <xdr:cNvPr id="488" name="Drawing 128">
          <a:extLst>
            <a:ext uri="{FF2B5EF4-FFF2-40B4-BE49-F238E27FC236}">
              <a16:creationId xmlns:a16="http://schemas.microsoft.com/office/drawing/2014/main" id="{00000000-0008-0000-1600-0000E8010000}"/>
            </a:ext>
          </a:extLst>
        </xdr:cNvPr>
        <xdr:cNvSpPr>
          <a:spLocks/>
        </xdr:cNvSpPr>
      </xdr:nvSpPr>
      <xdr:spPr bwMode="auto">
        <a:xfrm>
          <a:off x="17094200" y="9144000"/>
          <a:ext cx="241300" cy="0"/>
        </a:xfrm>
        <a:custGeom>
          <a:avLst/>
          <a:gdLst>
            <a:gd name="T0" fmla="*/ 0 w 16384"/>
            <a:gd name="T1" fmla="*/ 0 h 16384"/>
            <a:gd name="T2" fmla="*/ 16384 w 16384"/>
            <a:gd name="T3" fmla="*/ 16384 h 16384"/>
            <a:gd name="T4" fmla="*/ 0 60000 65536"/>
            <a:gd name="T5" fmla="*/ 0 60000 65536"/>
            <a:gd name="T6" fmla="*/ 0 w 16384"/>
            <a:gd name="T7" fmla="*/ 0 h 16384"/>
            <a:gd name="T8" fmla="*/ 16384 w 16384"/>
            <a:gd name="T9" fmla="*/ 0 h 16384"/>
          </a:gdLst>
          <a:ahLst/>
          <a:cxnLst>
            <a:cxn ang="T4">
              <a:pos x="T0" y="T1"/>
            </a:cxn>
            <a:cxn ang="T5">
              <a:pos x="T2" y="T3"/>
            </a:cxn>
          </a:cxnLst>
          <a:rect l="T6" t="T7" r="T8" b="T9"/>
          <a:pathLst>
            <a:path w="16384" h="16384">
              <a:moveTo>
                <a:pt x="0" y="0"/>
              </a:moveTo>
              <a:lnTo>
                <a:pt x="16384" y="16384"/>
              </a:lnTo>
            </a:path>
          </a:pathLst>
        </a:cu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120650</xdr:colOff>
      <xdr:row>65</xdr:row>
      <xdr:rowOff>120650</xdr:rowOff>
    </xdr:from>
    <xdr:to>
      <xdr:col>4</xdr:col>
      <xdr:colOff>120650</xdr:colOff>
      <xdr:row>69</xdr:row>
      <xdr:rowOff>38100</xdr:rowOff>
    </xdr:to>
    <xdr:sp macro="" textlink="">
      <xdr:nvSpPr>
        <xdr:cNvPr id="489" name="Drawing 129">
          <a:extLst>
            <a:ext uri="{FF2B5EF4-FFF2-40B4-BE49-F238E27FC236}">
              <a16:creationId xmlns:a16="http://schemas.microsoft.com/office/drawing/2014/main" id="{00000000-0008-0000-1600-0000E9010000}"/>
            </a:ext>
          </a:extLst>
        </xdr:cNvPr>
        <xdr:cNvSpPr>
          <a:spLocks/>
        </xdr:cNvSpPr>
      </xdr:nvSpPr>
      <xdr:spPr bwMode="auto">
        <a:xfrm>
          <a:off x="17094200" y="8693150"/>
          <a:ext cx="0" cy="679450"/>
        </a:xfrm>
        <a:custGeom>
          <a:avLst/>
          <a:gdLst>
            <a:gd name="T0" fmla="*/ 0 w 16384"/>
            <a:gd name="T1" fmla="*/ 0 h 16384"/>
            <a:gd name="T2" fmla="*/ 16384 w 16384"/>
            <a:gd name="T3" fmla="*/ 16384 h 16384"/>
            <a:gd name="T4" fmla="*/ 0 60000 65536"/>
            <a:gd name="T5" fmla="*/ 0 60000 65536"/>
            <a:gd name="T6" fmla="*/ 0 w 16384"/>
            <a:gd name="T7" fmla="*/ 0 h 16384"/>
            <a:gd name="T8" fmla="*/ 0 w 16384"/>
            <a:gd name="T9" fmla="*/ 16384 h 16384"/>
          </a:gdLst>
          <a:ahLst/>
          <a:cxnLst>
            <a:cxn ang="T4">
              <a:pos x="T0" y="T1"/>
            </a:cxn>
            <a:cxn ang="T5">
              <a:pos x="T2" y="T3"/>
            </a:cxn>
          </a:cxnLst>
          <a:rect l="T6" t="T7" r="T8" b="T9"/>
          <a:pathLst>
            <a:path w="16384" h="16384">
              <a:moveTo>
                <a:pt x="0" y="0"/>
              </a:moveTo>
              <a:lnTo>
                <a:pt x="16384" y="16384"/>
              </a:lnTo>
            </a:path>
          </a:pathLst>
        </a:cu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3</xdr:col>
      <xdr:colOff>317500</xdr:colOff>
      <xdr:row>69</xdr:row>
      <xdr:rowOff>38100</xdr:rowOff>
    </xdr:from>
    <xdr:ext cx="540982" cy="224933"/>
    <xdr:sp macro="" textlink="">
      <xdr:nvSpPr>
        <xdr:cNvPr id="490" name="Text 130">
          <a:extLst>
            <a:ext uri="{FF2B5EF4-FFF2-40B4-BE49-F238E27FC236}">
              <a16:creationId xmlns:a16="http://schemas.microsoft.com/office/drawing/2014/main" id="{00000000-0008-0000-1600-0000EA010000}"/>
            </a:ext>
          </a:extLst>
        </xdr:cNvPr>
        <xdr:cNvSpPr txBox="1">
          <a:spLocks noChangeArrowheads="1"/>
        </xdr:cNvSpPr>
      </xdr:nvSpPr>
      <xdr:spPr bwMode="auto">
        <a:xfrm>
          <a:off x="16891000" y="9372600"/>
          <a:ext cx="540982" cy="224933"/>
        </a:xfrm>
        <a:prstGeom prst="rect">
          <a:avLst/>
        </a:prstGeom>
        <a:noFill/>
        <a:ln w="9525">
          <a:noFill/>
          <a:miter lim="800%"/>
          <a:headEnd/>
          <a:tailEnd/>
        </a:ln>
      </xdr:spPr>
      <xdr:txBody>
        <a:bodyPr wrap="none" lIns="18288" tIns="18288" rIns="18288" bIns="0" anchor="t" upright="1">
          <a:spAutoFit/>
        </a:bodyPr>
        <a:lstStyle/>
        <a:p>
          <a:pPr algn="ctr" rtl="0">
            <a:defRPr sz="1000"/>
          </a:pPr>
          <a:r>
            <a:rPr lang="en-US" sz="700" b="0" i="0" strike="noStrike">
              <a:solidFill>
                <a:srgbClr val="000000"/>
              </a:solidFill>
              <a:latin typeface="Arial"/>
              <a:cs typeface="Arial"/>
            </a:rPr>
            <a:t>Buffer or </a:t>
          </a:r>
        </a:p>
        <a:p>
          <a:pPr algn="ctr" rtl="0">
            <a:defRPr sz="1000"/>
          </a:pPr>
          <a:r>
            <a:rPr lang="en-US" sz="700" b="0" i="0" strike="noStrike">
              <a:solidFill>
                <a:srgbClr val="000000"/>
              </a:solidFill>
              <a:latin typeface="Arial"/>
              <a:cs typeface="Arial"/>
            </a:rPr>
            <a:t>Safety Stock</a:t>
          </a:r>
        </a:p>
      </xdr:txBody>
    </xdr:sp>
    <xdr:clientData/>
  </xdr:oneCellAnchor>
  <xdr:twoCellAnchor editAs="oneCell">
    <xdr:from>
      <xdr:col>1</xdr:col>
      <xdr:colOff>158750</xdr:colOff>
      <xdr:row>59</xdr:row>
      <xdr:rowOff>22225</xdr:rowOff>
    </xdr:from>
    <xdr:to>
      <xdr:col>2</xdr:col>
      <xdr:colOff>387350</xdr:colOff>
      <xdr:row>60</xdr:row>
      <xdr:rowOff>146124</xdr:rowOff>
    </xdr:to>
    <xdr:sp macro="" textlink="">
      <xdr:nvSpPr>
        <xdr:cNvPr id="491" name="Text 131">
          <a:extLst>
            <a:ext uri="{FF2B5EF4-FFF2-40B4-BE49-F238E27FC236}">
              <a16:creationId xmlns:a16="http://schemas.microsoft.com/office/drawing/2014/main" id="{00000000-0008-0000-1600-0000EB010000}"/>
            </a:ext>
          </a:extLst>
        </xdr:cNvPr>
        <xdr:cNvSpPr txBox="1">
          <a:spLocks noChangeArrowheads="1"/>
        </xdr:cNvSpPr>
      </xdr:nvSpPr>
      <xdr:spPr bwMode="auto">
        <a:xfrm>
          <a:off x="15932150" y="7451725"/>
          <a:ext cx="844550" cy="282649"/>
        </a:xfrm>
        <a:prstGeom prst="rect">
          <a:avLst/>
        </a:prstGeom>
        <a:noFill/>
        <a:ln w="9525">
          <a:noFill/>
          <a:miter lim="800%"/>
          <a:headEnd/>
          <a:tailEnd/>
        </a:ln>
      </xdr:spPr>
      <xdr:txBody>
        <a:bodyPr vertOverflow="clip" wrap="square" lIns="27432" tIns="18288" rIns="27432" bIns="0" anchor="t" upright="1"/>
        <a:lstStyle/>
        <a:p>
          <a:pPr algn="ctr" rtl="0">
            <a:defRPr sz="1000"/>
          </a:pPr>
          <a:r>
            <a:rPr lang="en-US" sz="700" b="0" i="0" strike="noStrike">
              <a:solidFill>
                <a:srgbClr val="000000"/>
              </a:solidFill>
              <a:latin typeface="Arial"/>
              <a:cs typeface="Arial"/>
            </a:rPr>
            <a:t>First-In-First-Out</a:t>
          </a:r>
        </a:p>
        <a:p>
          <a:pPr algn="ctr" rtl="0">
            <a:defRPr sz="1000"/>
          </a:pPr>
          <a:r>
            <a:rPr lang="en-US" sz="700" b="0" i="0" strike="noStrike">
              <a:solidFill>
                <a:srgbClr val="000000"/>
              </a:solidFill>
              <a:latin typeface="Arial"/>
              <a:cs typeface="Arial"/>
            </a:rPr>
            <a:t>Sequence Flow</a:t>
          </a:r>
        </a:p>
      </xdr:txBody>
    </xdr:sp>
    <xdr:clientData/>
  </xdr:twoCellAnchor>
  <xdr:twoCellAnchor>
    <xdr:from>
      <xdr:col>1</xdr:col>
      <xdr:colOff>260350</xdr:colOff>
      <xdr:row>58</xdr:row>
      <xdr:rowOff>38100</xdr:rowOff>
    </xdr:from>
    <xdr:to>
      <xdr:col>2</xdr:col>
      <xdr:colOff>381000</xdr:colOff>
      <xdr:row>58</xdr:row>
      <xdr:rowOff>142875</xdr:rowOff>
    </xdr:to>
    <xdr:sp macro="" textlink="">
      <xdr:nvSpPr>
        <xdr:cNvPr id="492" name="Text 132">
          <a:extLst>
            <a:ext uri="{FF2B5EF4-FFF2-40B4-BE49-F238E27FC236}">
              <a16:creationId xmlns:a16="http://schemas.microsoft.com/office/drawing/2014/main" id="{00000000-0008-0000-1600-0000EC010000}"/>
            </a:ext>
          </a:extLst>
        </xdr:cNvPr>
        <xdr:cNvSpPr txBox="1">
          <a:spLocks noChangeArrowheads="1"/>
        </xdr:cNvSpPr>
      </xdr:nvSpPr>
      <xdr:spPr bwMode="auto">
        <a:xfrm>
          <a:off x="16033750" y="7277100"/>
          <a:ext cx="520700" cy="104775"/>
        </a:xfrm>
        <a:prstGeom prst="rect">
          <a:avLst/>
        </a:prstGeom>
        <a:noFill/>
        <a:ln w="9525">
          <a:noFill/>
          <a:miter lim="800%"/>
          <a:headEnd/>
          <a:tailEnd/>
        </a:ln>
      </xdr:spPr>
      <xdr:txBody>
        <a:bodyPr vertOverflow="clip" wrap="square" lIns="27432" tIns="18288" rIns="27432" bIns="0" anchor="t" upright="1"/>
        <a:lstStyle/>
        <a:p>
          <a:pPr algn="ctr" rtl="0">
            <a:defRPr sz="1000"/>
          </a:pPr>
          <a:r>
            <a:rPr lang="en-US" sz="600" b="1" i="0" strike="noStrike">
              <a:solidFill>
                <a:srgbClr val="000000"/>
              </a:solidFill>
              <a:latin typeface="Arial"/>
              <a:cs typeface="Arial"/>
            </a:rPr>
            <a:t>F I F O</a:t>
          </a:r>
        </a:p>
      </xdr:txBody>
    </xdr:sp>
    <xdr:clientData/>
  </xdr:twoCellAnchor>
  <xdr:twoCellAnchor>
    <xdr:from>
      <xdr:col>3</xdr:col>
      <xdr:colOff>0</xdr:colOff>
      <xdr:row>58</xdr:row>
      <xdr:rowOff>82550</xdr:rowOff>
    </xdr:from>
    <xdr:to>
      <xdr:col>3</xdr:col>
      <xdr:colOff>139700</xdr:colOff>
      <xdr:row>58</xdr:row>
      <xdr:rowOff>95250</xdr:rowOff>
    </xdr:to>
    <xdr:sp macro="" textlink="">
      <xdr:nvSpPr>
        <xdr:cNvPr id="493" name="Line 133">
          <a:extLst>
            <a:ext uri="{FF2B5EF4-FFF2-40B4-BE49-F238E27FC236}">
              <a16:creationId xmlns:a16="http://schemas.microsoft.com/office/drawing/2014/main" id="{00000000-0008-0000-1600-0000ED010000}"/>
            </a:ext>
          </a:extLst>
        </xdr:cNvPr>
        <xdr:cNvSpPr>
          <a:spLocks noChangeShapeType="1"/>
        </xdr:cNvSpPr>
      </xdr:nvSpPr>
      <xdr:spPr bwMode="auto">
        <a:xfrm>
          <a:off x="16573500" y="7321550"/>
          <a:ext cx="139700" cy="12700"/>
        </a:xfrm>
        <a:prstGeom prst="line">
          <a:avLst/>
        </a:prstGeom>
        <a:noFill/>
        <a:ln w="17145">
          <a:solidFill>
            <a:srgbClr val="00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1</xdr:col>
      <xdr:colOff>228600</xdr:colOff>
      <xdr:row>57</xdr:row>
      <xdr:rowOff>165100</xdr:rowOff>
    </xdr:from>
    <xdr:to>
      <xdr:col>3</xdr:col>
      <xdr:colOff>82550</xdr:colOff>
      <xdr:row>57</xdr:row>
      <xdr:rowOff>165100</xdr:rowOff>
    </xdr:to>
    <xdr:sp macro="" textlink="">
      <xdr:nvSpPr>
        <xdr:cNvPr id="494" name="Line 134">
          <a:extLst>
            <a:ext uri="{FF2B5EF4-FFF2-40B4-BE49-F238E27FC236}">
              <a16:creationId xmlns:a16="http://schemas.microsoft.com/office/drawing/2014/main" id="{00000000-0008-0000-1600-0000EE010000}"/>
            </a:ext>
          </a:extLst>
        </xdr:cNvPr>
        <xdr:cNvSpPr>
          <a:spLocks noChangeShapeType="1"/>
        </xdr:cNvSpPr>
      </xdr:nvSpPr>
      <xdr:spPr bwMode="auto">
        <a:xfrm flipV="1">
          <a:off x="16002000" y="7213600"/>
          <a:ext cx="65405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260350</xdr:colOff>
      <xdr:row>58</xdr:row>
      <xdr:rowOff>82550</xdr:rowOff>
    </xdr:from>
    <xdr:to>
      <xdr:col>1</xdr:col>
      <xdr:colOff>342900</xdr:colOff>
      <xdr:row>58</xdr:row>
      <xdr:rowOff>82550</xdr:rowOff>
    </xdr:to>
    <xdr:sp macro="" textlink="">
      <xdr:nvSpPr>
        <xdr:cNvPr id="495" name="Line 135">
          <a:extLst>
            <a:ext uri="{FF2B5EF4-FFF2-40B4-BE49-F238E27FC236}">
              <a16:creationId xmlns:a16="http://schemas.microsoft.com/office/drawing/2014/main" id="{00000000-0008-0000-1600-0000EF010000}"/>
            </a:ext>
          </a:extLst>
        </xdr:cNvPr>
        <xdr:cNvSpPr>
          <a:spLocks noChangeShapeType="1"/>
        </xdr:cNvSpPr>
      </xdr:nvSpPr>
      <xdr:spPr bwMode="auto">
        <a:xfrm>
          <a:off x="16033750" y="7321550"/>
          <a:ext cx="8255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228600</xdr:colOff>
      <xdr:row>59</xdr:row>
      <xdr:rowOff>0</xdr:rowOff>
    </xdr:from>
    <xdr:to>
      <xdr:col>3</xdr:col>
      <xdr:colOff>82550</xdr:colOff>
      <xdr:row>59</xdr:row>
      <xdr:rowOff>0</xdr:rowOff>
    </xdr:to>
    <xdr:sp macro="" textlink="">
      <xdr:nvSpPr>
        <xdr:cNvPr id="496" name="Line 136">
          <a:extLst>
            <a:ext uri="{FF2B5EF4-FFF2-40B4-BE49-F238E27FC236}">
              <a16:creationId xmlns:a16="http://schemas.microsoft.com/office/drawing/2014/main" id="{00000000-0008-0000-1600-0000F0010000}"/>
            </a:ext>
          </a:extLst>
        </xdr:cNvPr>
        <xdr:cNvSpPr>
          <a:spLocks noChangeShapeType="1"/>
        </xdr:cNvSpPr>
      </xdr:nvSpPr>
      <xdr:spPr bwMode="auto">
        <a:xfrm>
          <a:off x="16002000" y="7429500"/>
          <a:ext cx="65405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127000</xdr:colOff>
      <xdr:row>70</xdr:row>
      <xdr:rowOff>165100</xdr:rowOff>
    </xdr:from>
    <xdr:to>
      <xdr:col>4</xdr:col>
      <xdr:colOff>349250</xdr:colOff>
      <xdr:row>72</xdr:row>
      <xdr:rowOff>0</xdr:rowOff>
    </xdr:to>
    <xdr:sp macro="" textlink="">
      <xdr:nvSpPr>
        <xdr:cNvPr id="497" name="Oval 137">
          <a:extLst>
            <a:ext uri="{FF2B5EF4-FFF2-40B4-BE49-F238E27FC236}">
              <a16:creationId xmlns:a16="http://schemas.microsoft.com/office/drawing/2014/main" id="{00000000-0008-0000-1600-0000F1010000}"/>
            </a:ext>
          </a:extLst>
        </xdr:cNvPr>
        <xdr:cNvSpPr>
          <a:spLocks noChangeArrowheads="1"/>
        </xdr:cNvSpPr>
      </xdr:nvSpPr>
      <xdr:spPr bwMode="auto">
        <a:xfrm>
          <a:off x="17100550" y="9690100"/>
          <a:ext cx="222250" cy="215900"/>
        </a:xfrm>
        <a:prstGeom prst="ellipse">
          <a:avLst/>
        </a:prstGeom>
        <a:solidFill>
          <a:srgbClr val="FFFFFF"/>
        </a:solidFill>
        <a:ln w="17145">
          <a:solidFill>
            <a:srgbClr val="000000"/>
          </a:solidFill>
          <a:round/>
          <a:headEnd/>
          <a:tailEnd/>
        </a:ln>
      </xdr:spPr>
    </xdr:sp>
    <xdr:clientData/>
  </xdr:twoCellAnchor>
  <xdr:twoCellAnchor>
    <xdr:from>
      <xdr:col>4</xdr:col>
      <xdr:colOff>82550</xdr:colOff>
      <xdr:row>71</xdr:row>
      <xdr:rowOff>50800</xdr:rowOff>
    </xdr:from>
    <xdr:to>
      <xdr:col>5</xdr:col>
      <xdr:colOff>0</xdr:colOff>
      <xdr:row>72</xdr:row>
      <xdr:rowOff>50800</xdr:rowOff>
    </xdr:to>
    <xdr:sp macro="" textlink="">
      <xdr:nvSpPr>
        <xdr:cNvPr id="498" name="Drawing 138">
          <a:extLst>
            <a:ext uri="{FF2B5EF4-FFF2-40B4-BE49-F238E27FC236}">
              <a16:creationId xmlns:a16="http://schemas.microsoft.com/office/drawing/2014/main" id="{00000000-0008-0000-1600-0000F2010000}"/>
            </a:ext>
          </a:extLst>
        </xdr:cNvPr>
        <xdr:cNvSpPr>
          <a:spLocks/>
        </xdr:cNvSpPr>
      </xdr:nvSpPr>
      <xdr:spPr bwMode="auto">
        <a:xfrm>
          <a:off x="17056100" y="9766300"/>
          <a:ext cx="317500" cy="190500"/>
        </a:xfrm>
        <a:custGeom>
          <a:avLst/>
          <a:gdLst>
            <a:gd name="T0" fmla="*/ 0 w 16384"/>
            <a:gd name="T1" fmla="*/ 0 h 16384"/>
            <a:gd name="T2" fmla="*/ 0 w 16384"/>
            <a:gd name="T3" fmla="*/ 0 h 16384"/>
            <a:gd name="T4" fmla="*/ 0 w 16384"/>
            <a:gd name="T5" fmla="*/ 0 h 16384"/>
            <a:gd name="T6" fmla="*/ 0 w 16384"/>
            <a:gd name="T7" fmla="*/ 744 h 16384"/>
            <a:gd name="T8" fmla="*/ 0 w 16384"/>
            <a:gd name="T9" fmla="*/ 744 h 16384"/>
            <a:gd name="T10" fmla="*/ 0 w 16384"/>
            <a:gd name="T11" fmla="*/ 1490 h 16384"/>
            <a:gd name="T12" fmla="*/ 0 w 16384"/>
            <a:gd name="T13" fmla="*/ 1490 h 16384"/>
            <a:gd name="T14" fmla="*/ 0 w 16384"/>
            <a:gd name="T15" fmla="*/ 2234 h 16384"/>
            <a:gd name="T16" fmla="*/ 0 w 16384"/>
            <a:gd name="T17" fmla="*/ 2978 h 16384"/>
            <a:gd name="T18" fmla="*/ 0 w 16384"/>
            <a:gd name="T19" fmla="*/ 3724 h 16384"/>
            <a:gd name="T20" fmla="*/ 364 w 16384"/>
            <a:gd name="T21" fmla="*/ 5213 h 16384"/>
            <a:gd name="T22" fmla="*/ 364 w 16384"/>
            <a:gd name="T23" fmla="*/ 5958 h 16384"/>
            <a:gd name="T24" fmla="*/ 364 w 16384"/>
            <a:gd name="T25" fmla="*/ 6702 h 16384"/>
            <a:gd name="T26" fmla="*/ 728 w 16384"/>
            <a:gd name="T27" fmla="*/ 7447 h 16384"/>
            <a:gd name="T28" fmla="*/ 728 w 16384"/>
            <a:gd name="T29" fmla="*/ 8192 h 16384"/>
            <a:gd name="T30" fmla="*/ 1093 w 16384"/>
            <a:gd name="T31" fmla="*/ 8936 h 16384"/>
            <a:gd name="T32" fmla="*/ 1457 w 16384"/>
            <a:gd name="T33" fmla="*/ 9682 h 16384"/>
            <a:gd name="T34" fmla="*/ 1457 w 16384"/>
            <a:gd name="T35" fmla="*/ 10426 h 16384"/>
            <a:gd name="T36" fmla="*/ 1821 w 16384"/>
            <a:gd name="T37" fmla="*/ 11170 h 16384"/>
            <a:gd name="T38" fmla="*/ 2184 w 16384"/>
            <a:gd name="T39" fmla="*/ 11170 h 16384"/>
            <a:gd name="T40" fmla="*/ 2548 w 16384"/>
            <a:gd name="T41" fmla="*/ 12660 h 16384"/>
            <a:gd name="T42" fmla="*/ 2912 w 16384"/>
            <a:gd name="T43" fmla="*/ 12660 h 16384"/>
            <a:gd name="T44" fmla="*/ 3277 w 16384"/>
            <a:gd name="T45" fmla="*/ 13405 h 16384"/>
            <a:gd name="T46" fmla="*/ 3641 w 16384"/>
            <a:gd name="T47" fmla="*/ 14150 h 16384"/>
            <a:gd name="T48" fmla="*/ 4005 w 16384"/>
            <a:gd name="T49" fmla="*/ 14150 h 16384"/>
            <a:gd name="T50" fmla="*/ 4369 w 16384"/>
            <a:gd name="T51" fmla="*/ 14894 h 16384"/>
            <a:gd name="T52" fmla="*/ 4733 w 16384"/>
            <a:gd name="T53" fmla="*/ 14894 h 16384"/>
            <a:gd name="T54" fmla="*/ 5097 w 16384"/>
            <a:gd name="T55" fmla="*/ 14894 h 16384"/>
            <a:gd name="T56" fmla="*/ 5462 w 16384"/>
            <a:gd name="T57" fmla="*/ 15639 h 16384"/>
            <a:gd name="T58" fmla="*/ 6189 w 16384"/>
            <a:gd name="T59" fmla="*/ 15639 h 16384"/>
            <a:gd name="T60" fmla="*/ 6553 w 16384"/>
            <a:gd name="T61" fmla="*/ 15639 h 16384"/>
            <a:gd name="T62" fmla="*/ 7281 w 16384"/>
            <a:gd name="T63" fmla="*/ 16384 h 16384"/>
            <a:gd name="T64" fmla="*/ 7646 w 16384"/>
            <a:gd name="T65" fmla="*/ 16384 h 16384"/>
            <a:gd name="T66" fmla="*/ 8374 w 16384"/>
            <a:gd name="T67" fmla="*/ 16384 h 16384"/>
            <a:gd name="T68" fmla="*/ 8738 w 16384"/>
            <a:gd name="T69" fmla="*/ 16384 h 16384"/>
            <a:gd name="T70" fmla="*/ 9102 w 16384"/>
            <a:gd name="T71" fmla="*/ 16384 h 16384"/>
            <a:gd name="T72" fmla="*/ 9467 w 16384"/>
            <a:gd name="T73" fmla="*/ 16384 h 16384"/>
            <a:gd name="T74" fmla="*/ 9831 w 16384"/>
            <a:gd name="T75" fmla="*/ 16384 h 16384"/>
            <a:gd name="T76" fmla="*/ 10195 w 16384"/>
            <a:gd name="T77" fmla="*/ 16384 h 16384"/>
            <a:gd name="T78" fmla="*/ 10558 w 16384"/>
            <a:gd name="T79" fmla="*/ 15639 h 16384"/>
            <a:gd name="T80" fmla="*/ 10558 w 16384"/>
            <a:gd name="T81" fmla="*/ 15639 h 16384"/>
            <a:gd name="T82" fmla="*/ 11286 w 16384"/>
            <a:gd name="T83" fmla="*/ 14894 h 16384"/>
            <a:gd name="T84" fmla="*/ 12015 w 16384"/>
            <a:gd name="T85" fmla="*/ 14894 h 16384"/>
            <a:gd name="T86" fmla="*/ 12743 w 16384"/>
            <a:gd name="T87" fmla="*/ 14150 h 16384"/>
            <a:gd name="T88" fmla="*/ 13107 w 16384"/>
            <a:gd name="T89" fmla="*/ 13405 h 16384"/>
            <a:gd name="T90" fmla="*/ 13471 w 16384"/>
            <a:gd name="T91" fmla="*/ 12660 h 16384"/>
            <a:gd name="T92" fmla="*/ 13836 w 16384"/>
            <a:gd name="T93" fmla="*/ 12660 h 16384"/>
            <a:gd name="T94" fmla="*/ 13836 w 16384"/>
            <a:gd name="T95" fmla="*/ 11916 h 16384"/>
            <a:gd name="T96" fmla="*/ 14200 w 16384"/>
            <a:gd name="T97" fmla="*/ 11170 h 16384"/>
            <a:gd name="T98" fmla="*/ 14563 w 16384"/>
            <a:gd name="T99" fmla="*/ 10426 h 16384"/>
            <a:gd name="T100" fmla="*/ 14927 w 16384"/>
            <a:gd name="T101" fmla="*/ 9682 h 16384"/>
            <a:gd name="T102" fmla="*/ 15291 w 16384"/>
            <a:gd name="T103" fmla="*/ 8936 h 16384"/>
            <a:gd name="T104" fmla="*/ 15655 w 16384"/>
            <a:gd name="T105" fmla="*/ 8192 h 16384"/>
            <a:gd name="T106" fmla="*/ 16020 w 16384"/>
            <a:gd name="T107" fmla="*/ 7447 h 16384"/>
            <a:gd name="T108" fmla="*/ 16020 w 16384"/>
            <a:gd name="T109" fmla="*/ 6702 h 16384"/>
            <a:gd name="T110" fmla="*/ 16020 w 16384"/>
            <a:gd name="T111" fmla="*/ 5958 h 16384"/>
            <a:gd name="T112" fmla="*/ 16384 w 16384"/>
            <a:gd name="T113" fmla="*/ 4468 h 16384"/>
            <a:gd name="T114" fmla="*/ 16384 w 16384"/>
            <a:gd name="T115" fmla="*/ 3724 h 16384"/>
            <a:gd name="T116" fmla="*/ 16384 w 16384"/>
            <a:gd name="T117" fmla="*/ 2978 h 16384"/>
            <a:gd name="T118" fmla="*/ 16384 w 16384"/>
            <a:gd name="T119" fmla="*/ 2234 h 16384"/>
            <a:gd name="T120" fmla="*/ 16384 w 16384"/>
            <a:gd name="T121" fmla="*/ 2234 h 16384"/>
            <a:gd name="T122" fmla="*/ 16384 w 16384"/>
            <a:gd name="T123" fmla="*/ 1490 h 16384"/>
            <a:gd name="T124" fmla="*/ 16384 w 16384"/>
            <a:gd name="T125" fmla="*/ 744 h 1638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6384"/>
            <a:gd name="T190" fmla="*/ 0 h 16384"/>
            <a:gd name="T191" fmla="*/ 16384 w 16384"/>
            <a:gd name="T192" fmla="*/ 16384 h 16384"/>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6384" h="16384">
              <a:moveTo>
                <a:pt x="0" y="0"/>
              </a:moveTo>
              <a:lnTo>
                <a:pt x="0" y="0"/>
              </a:lnTo>
              <a:lnTo>
                <a:pt x="0" y="744"/>
              </a:lnTo>
              <a:lnTo>
                <a:pt x="0" y="1490"/>
              </a:lnTo>
              <a:lnTo>
                <a:pt x="0" y="2234"/>
              </a:lnTo>
              <a:lnTo>
                <a:pt x="0" y="2978"/>
              </a:lnTo>
              <a:lnTo>
                <a:pt x="0" y="3724"/>
              </a:lnTo>
              <a:lnTo>
                <a:pt x="364" y="5213"/>
              </a:lnTo>
              <a:lnTo>
                <a:pt x="364" y="5958"/>
              </a:lnTo>
              <a:lnTo>
                <a:pt x="364" y="6702"/>
              </a:lnTo>
              <a:lnTo>
                <a:pt x="728" y="7447"/>
              </a:lnTo>
              <a:lnTo>
                <a:pt x="728" y="8192"/>
              </a:lnTo>
              <a:lnTo>
                <a:pt x="1093" y="8936"/>
              </a:lnTo>
              <a:lnTo>
                <a:pt x="1457" y="9682"/>
              </a:lnTo>
              <a:lnTo>
                <a:pt x="1457" y="10426"/>
              </a:lnTo>
              <a:lnTo>
                <a:pt x="1821" y="11170"/>
              </a:lnTo>
              <a:lnTo>
                <a:pt x="2184" y="11170"/>
              </a:lnTo>
              <a:lnTo>
                <a:pt x="2548" y="12660"/>
              </a:lnTo>
              <a:lnTo>
                <a:pt x="2912" y="12660"/>
              </a:lnTo>
              <a:lnTo>
                <a:pt x="3277" y="13405"/>
              </a:lnTo>
              <a:lnTo>
                <a:pt x="3641" y="14150"/>
              </a:lnTo>
              <a:lnTo>
                <a:pt x="4005" y="14150"/>
              </a:lnTo>
              <a:lnTo>
                <a:pt x="4369" y="14894"/>
              </a:lnTo>
              <a:lnTo>
                <a:pt x="4733" y="14894"/>
              </a:lnTo>
              <a:lnTo>
                <a:pt x="5097" y="14894"/>
              </a:lnTo>
              <a:lnTo>
                <a:pt x="5462" y="15639"/>
              </a:lnTo>
              <a:lnTo>
                <a:pt x="6189" y="15639"/>
              </a:lnTo>
              <a:lnTo>
                <a:pt x="6553" y="15639"/>
              </a:lnTo>
              <a:lnTo>
                <a:pt x="7281" y="16384"/>
              </a:lnTo>
              <a:lnTo>
                <a:pt x="7646" y="16384"/>
              </a:lnTo>
              <a:lnTo>
                <a:pt x="8374" y="16384"/>
              </a:lnTo>
              <a:lnTo>
                <a:pt x="8738" y="16384"/>
              </a:lnTo>
              <a:lnTo>
                <a:pt x="9102" y="16384"/>
              </a:lnTo>
              <a:lnTo>
                <a:pt x="9467" y="16384"/>
              </a:lnTo>
              <a:lnTo>
                <a:pt x="9831" y="16384"/>
              </a:lnTo>
              <a:lnTo>
                <a:pt x="10195" y="16384"/>
              </a:lnTo>
              <a:lnTo>
                <a:pt x="10558" y="15639"/>
              </a:lnTo>
              <a:lnTo>
                <a:pt x="11286" y="14894"/>
              </a:lnTo>
              <a:lnTo>
                <a:pt x="12015" y="14894"/>
              </a:lnTo>
              <a:lnTo>
                <a:pt x="12743" y="14150"/>
              </a:lnTo>
              <a:lnTo>
                <a:pt x="13107" y="13405"/>
              </a:lnTo>
              <a:lnTo>
                <a:pt x="13471" y="12660"/>
              </a:lnTo>
              <a:lnTo>
                <a:pt x="13836" y="12660"/>
              </a:lnTo>
              <a:lnTo>
                <a:pt x="13836" y="11916"/>
              </a:lnTo>
              <a:lnTo>
                <a:pt x="14200" y="11170"/>
              </a:lnTo>
              <a:lnTo>
                <a:pt x="14563" y="10426"/>
              </a:lnTo>
              <a:lnTo>
                <a:pt x="14927" y="9682"/>
              </a:lnTo>
              <a:lnTo>
                <a:pt x="15291" y="8936"/>
              </a:lnTo>
              <a:lnTo>
                <a:pt x="15655" y="8192"/>
              </a:lnTo>
              <a:lnTo>
                <a:pt x="16020" y="7447"/>
              </a:lnTo>
              <a:lnTo>
                <a:pt x="16020" y="6702"/>
              </a:lnTo>
              <a:lnTo>
                <a:pt x="16020" y="5958"/>
              </a:lnTo>
              <a:lnTo>
                <a:pt x="16384" y="4468"/>
              </a:lnTo>
              <a:lnTo>
                <a:pt x="16384" y="3724"/>
              </a:lnTo>
              <a:lnTo>
                <a:pt x="16384" y="2978"/>
              </a:lnTo>
              <a:lnTo>
                <a:pt x="16384" y="2234"/>
              </a:lnTo>
              <a:lnTo>
                <a:pt x="16384" y="1490"/>
              </a:lnTo>
              <a:lnTo>
                <a:pt x="16384" y="744"/>
              </a:lnTo>
            </a:path>
          </a:pathLst>
        </a:cu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4</xdr:col>
      <xdr:colOff>38100</xdr:colOff>
      <xdr:row>72</xdr:row>
      <xdr:rowOff>38100</xdr:rowOff>
    </xdr:from>
    <xdr:ext cx="372794" cy="121700"/>
    <xdr:sp macro="" textlink="">
      <xdr:nvSpPr>
        <xdr:cNvPr id="499" name="Text 139">
          <a:extLst>
            <a:ext uri="{FF2B5EF4-FFF2-40B4-BE49-F238E27FC236}">
              <a16:creationId xmlns:a16="http://schemas.microsoft.com/office/drawing/2014/main" id="{00000000-0008-0000-1600-0000F3010000}"/>
            </a:ext>
          </a:extLst>
        </xdr:cNvPr>
        <xdr:cNvSpPr txBox="1">
          <a:spLocks noChangeArrowheads="1"/>
        </xdr:cNvSpPr>
      </xdr:nvSpPr>
      <xdr:spPr bwMode="auto">
        <a:xfrm>
          <a:off x="17011650" y="9944100"/>
          <a:ext cx="372794" cy="121700"/>
        </a:xfrm>
        <a:prstGeom prst="rect">
          <a:avLst/>
        </a:prstGeom>
        <a:noFill/>
        <a:ln w="9525">
          <a:noFill/>
          <a:miter lim="800%"/>
          <a:headEnd/>
          <a:tailEnd/>
        </a:ln>
      </xdr:spPr>
      <xdr:txBody>
        <a:bodyPr wrap="none" lIns="18288" tIns="18288" rIns="0" bIns="0" anchor="t" upright="1">
          <a:spAutoFit/>
        </a:bodyPr>
        <a:lstStyle/>
        <a:p>
          <a:pPr algn="l" rtl="0">
            <a:defRPr sz="1000"/>
          </a:pPr>
          <a:r>
            <a:rPr lang="en-US" sz="700" b="0" i="0" strike="noStrike">
              <a:solidFill>
                <a:srgbClr val="000000"/>
              </a:solidFill>
              <a:latin typeface="Arial"/>
              <a:cs typeface="Arial"/>
            </a:rPr>
            <a:t>Operator</a:t>
          </a:r>
        </a:p>
      </xdr:txBody>
    </xdr:sp>
    <xdr:clientData/>
  </xdr:oneCellAnchor>
  <xdr:twoCellAnchor>
    <xdr:from>
      <xdr:col>4</xdr:col>
      <xdr:colOff>38100</xdr:colOff>
      <xdr:row>55</xdr:row>
      <xdr:rowOff>38100</xdr:rowOff>
    </xdr:from>
    <xdr:to>
      <xdr:col>5</xdr:col>
      <xdr:colOff>177800</xdr:colOff>
      <xdr:row>57</xdr:row>
      <xdr:rowOff>12700</xdr:rowOff>
    </xdr:to>
    <xdr:pic>
      <xdr:nvPicPr>
        <xdr:cNvPr id="500" name="Picture 140">
          <a:extLst>
            <a:ext uri="{FF2B5EF4-FFF2-40B4-BE49-F238E27FC236}">
              <a16:creationId xmlns:a16="http://schemas.microsoft.com/office/drawing/2014/main" id="{00000000-0008-0000-1600-0000F4010000}"/>
            </a:ext>
          </a:extLst>
        </xdr:cNvPr>
        <xdr:cNvPicPr>
          <a:picLocks noChangeAspect="1" noChangeArrowheads="1"/>
        </xdr:cNvPicPr>
      </xdr:nvPicPr>
      <xdr:blipFill>
        <a:blip xmlns:r="http://purl.oclc.org/ooxml/officeDocument/relationships" r:embed="rId2">
          <a:extLst>
            <a:ext uri="{28A0092B-C50C-407E-A947-70E740481C1C}">
              <a14:useLocalDpi xmlns:a14="http://schemas.microsoft.com/office/drawing/2010/main" val="0"/>
            </a:ext>
          </a:extLst>
        </a:blip>
        <a:srcRect/>
        <a:stretch>
          <a:fillRect/>
        </a:stretch>
      </xdr:blipFill>
      <xdr:spPr bwMode="auto">
        <a:xfrm>
          <a:off x="17011650" y="6705600"/>
          <a:ext cx="539750"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pic>
    <xdr:clientData/>
  </xdr:twoCellAnchor>
  <xdr:oneCellAnchor>
    <xdr:from>
      <xdr:col>3</xdr:col>
      <xdr:colOff>279400</xdr:colOff>
      <xdr:row>57</xdr:row>
      <xdr:rowOff>38100</xdr:rowOff>
    </xdr:from>
    <xdr:ext cx="795667" cy="224933"/>
    <xdr:sp macro="" textlink="">
      <xdr:nvSpPr>
        <xdr:cNvPr id="501" name="Text 141">
          <a:extLst>
            <a:ext uri="{FF2B5EF4-FFF2-40B4-BE49-F238E27FC236}">
              <a16:creationId xmlns:a16="http://schemas.microsoft.com/office/drawing/2014/main" id="{00000000-0008-0000-1600-0000F5010000}"/>
            </a:ext>
          </a:extLst>
        </xdr:cNvPr>
        <xdr:cNvSpPr txBox="1">
          <a:spLocks noChangeArrowheads="1"/>
        </xdr:cNvSpPr>
      </xdr:nvSpPr>
      <xdr:spPr bwMode="auto">
        <a:xfrm>
          <a:off x="16852900" y="7086600"/>
          <a:ext cx="795667" cy="224933"/>
        </a:xfrm>
        <a:prstGeom prst="rect">
          <a:avLst/>
        </a:prstGeom>
        <a:noFill/>
        <a:ln w="9525">
          <a:noFill/>
          <a:miter lim="800%"/>
          <a:headEnd/>
          <a:tailEnd/>
        </a:ln>
      </xdr:spPr>
      <xdr:txBody>
        <a:bodyPr wrap="none" lIns="18288" tIns="18288" rIns="18288" bIns="0" anchor="t" upright="1">
          <a:spAutoFit/>
        </a:bodyPr>
        <a:lstStyle/>
        <a:p>
          <a:pPr algn="ctr" rtl="0">
            <a:defRPr sz="1000"/>
          </a:pPr>
          <a:r>
            <a:rPr lang="en-US" sz="700" b="0" i="0" strike="noStrike">
              <a:solidFill>
                <a:srgbClr val="000000"/>
              </a:solidFill>
              <a:latin typeface="Arial"/>
              <a:cs typeface="Arial"/>
            </a:rPr>
            <a:t>Go See Production</a:t>
          </a:r>
        </a:p>
        <a:p>
          <a:pPr algn="ctr" rtl="0">
            <a:defRPr sz="1000"/>
          </a:pPr>
          <a:r>
            <a:rPr lang="en-US" sz="700" b="0" i="0" strike="noStrike">
              <a:solidFill>
                <a:srgbClr val="000000"/>
              </a:solidFill>
              <a:latin typeface="Arial"/>
              <a:cs typeface="Arial"/>
            </a:rPr>
            <a:t>Scheduling</a:t>
          </a:r>
        </a:p>
      </xdr:txBody>
    </xdr:sp>
    <xdr:clientData/>
  </xdr:oneCellAnchor>
  <xdr:twoCellAnchor>
    <xdr:from>
      <xdr:col>1</xdr:col>
      <xdr:colOff>317500</xdr:colOff>
      <xdr:row>69</xdr:row>
      <xdr:rowOff>82550</xdr:rowOff>
    </xdr:from>
    <xdr:to>
      <xdr:col>2</xdr:col>
      <xdr:colOff>273050</xdr:colOff>
      <xdr:row>70</xdr:row>
      <xdr:rowOff>133350</xdr:rowOff>
    </xdr:to>
    <xdr:sp macro="" textlink="">
      <xdr:nvSpPr>
        <xdr:cNvPr id="502" name="Rectangle 142">
          <a:extLst>
            <a:ext uri="{FF2B5EF4-FFF2-40B4-BE49-F238E27FC236}">
              <a16:creationId xmlns:a16="http://schemas.microsoft.com/office/drawing/2014/main" id="{00000000-0008-0000-1600-0000F6010000}"/>
            </a:ext>
          </a:extLst>
        </xdr:cNvPr>
        <xdr:cNvSpPr>
          <a:spLocks noChangeArrowheads="1"/>
        </xdr:cNvSpPr>
      </xdr:nvSpPr>
      <xdr:spPr bwMode="auto">
        <a:xfrm>
          <a:off x="16090900" y="9417050"/>
          <a:ext cx="355600" cy="241300"/>
        </a:xfrm>
        <a:prstGeom prst="rect">
          <a:avLst/>
        </a:prstGeom>
        <a:solidFill>
          <a:srgbClr val="FFFFFF"/>
        </a:solidFill>
        <a:ln w="17145">
          <a:solidFill>
            <a:srgbClr val="000000"/>
          </a:solidFill>
          <a:miter lim="800%"/>
          <a:headEnd/>
          <a:tailEnd/>
        </a:ln>
      </xdr:spPr>
    </xdr:sp>
    <xdr:clientData/>
  </xdr:twoCellAnchor>
  <xdr:twoCellAnchor>
    <xdr:from>
      <xdr:col>1</xdr:col>
      <xdr:colOff>317500</xdr:colOff>
      <xdr:row>70</xdr:row>
      <xdr:rowOff>146050</xdr:rowOff>
    </xdr:from>
    <xdr:to>
      <xdr:col>2</xdr:col>
      <xdr:colOff>12700</xdr:colOff>
      <xdr:row>71</xdr:row>
      <xdr:rowOff>57150</xdr:rowOff>
    </xdr:to>
    <xdr:sp macro="" textlink="">
      <xdr:nvSpPr>
        <xdr:cNvPr id="503" name="Oval 143">
          <a:extLst>
            <a:ext uri="{FF2B5EF4-FFF2-40B4-BE49-F238E27FC236}">
              <a16:creationId xmlns:a16="http://schemas.microsoft.com/office/drawing/2014/main" id="{00000000-0008-0000-1600-0000F7010000}"/>
            </a:ext>
          </a:extLst>
        </xdr:cNvPr>
        <xdr:cNvSpPr>
          <a:spLocks noChangeArrowheads="1"/>
        </xdr:cNvSpPr>
      </xdr:nvSpPr>
      <xdr:spPr bwMode="auto">
        <a:xfrm>
          <a:off x="16090900" y="9671050"/>
          <a:ext cx="95250" cy="101600"/>
        </a:xfrm>
        <a:prstGeom prst="ellipse">
          <a:avLst/>
        </a:prstGeom>
        <a:solidFill>
          <a:srgbClr val="000000"/>
        </a:solidFill>
        <a:ln w="17145">
          <a:solidFill>
            <a:srgbClr val="000000"/>
          </a:solidFill>
          <a:round/>
          <a:headEnd/>
          <a:tailEnd/>
        </a:ln>
      </xdr:spPr>
    </xdr:sp>
    <xdr:clientData/>
  </xdr:twoCellAnchor>
  <xdr:twoCellAnchor>
    <xdr:from>
      <xdr:col>2</xdr:col>
      <xdr:colOff>177800</xdr:colOff>
      <xdr:row>70</xdr:row>
      <xdr:rowOff>146050</xdr:rowOff>
    </xdr:from>
    <xdr:to>
      <xdr:col>2</xdr:col>
      <xdr:colOff>273050</xdr:colOff>
      <xdr:row>71</xdr:row>
      <xdr:rowOff>57150</xdr:rowOff>
    </xdr:to>
    <xdr:sp macro="" textlink="">
      <xdr:nvSpPr>
        <xdr:cNvPr id="504" name="Oval 144">
          <a:extLst>
            <a:ext uri="{FF2B5EF4-FFF2-40B4-BE49-F238E27FC236}">
              <a16:creationId xmlns:a16="http://schemas.microsoft.com/office/drawing/2014/main" id="{00000000-0008-0000-1600-0000F8010000}"/>
            </a:ext>
          </a:extLst>
        </xdr:cNvPr>
        <xdr:cNvSpPr>
          <a:spLocks noChangeArrowheads="1"/>
        </xdr:cNvSpPr>
      </xdr:nvSpPr>
      <xdr:spPr bwMode="auto">
        <a:xfrm>
          <a:off x="16351250" y="9671050"/>
          <a:ext cx="95250" cy="101600"/>
        </a:xfrm>
        <a:prstGeom prst="ellipse">
          <a:avLst/>
        </a:prstGeom>
        <a:solidFill>
          <a:srgbClr val="000000"/>
        </a:solidFill>
        <a:ln w="17145">
          <a:solidFill>
            <a:srgbClr val="000000"/>
          </a:solidFill>
          <a:round/>
          <a:headEnd/>
          <a:tailEnd/>
        </a:ln>
      </xdr:spPr>
    </xdr:sp>
    <xdr:clientData/>
  </xdr:twoCellAnchor>
  <xdr:twoCellAnchor>
    <xdr:from>
      <xdr:col>2</xdr:col>
      <xdr:colOff>279400</xdr:colOff>
      <xdr:row>68</xdr:row>
      <xdr:rowOff>38100</xdr:rowOff>
    </xdr:from>
    <xdr:to>
      <xdr:col>2</xdr:col>
      <xdr:colOff>330200</xdr:colOff>
      <xdr:row>70</xdr:row>
      <xdr:rowOff>133350</xdr:rowOff>
    </xdr:to>
    <xdr:sp macro="" textlink="">
      <xdr:nvSpPr>
        <xdr:cNvPr id="505" name="Rectangle 145">
          <a:extLst>
            <a:ext uri="{FF2B5EF4-FFF2-40B4-BE49-F238E27FC236}">
              <a16:creationId xmlns:a16="http://schemas.microsoft.com/office/drawing/2014/main" id="{00000000-0008-0000-1600-0000F9010000}"/>
            </a:ext>
          </a:extLst>
        </xdr:cNvPr>
        <xdr:cNvSpPr>
          <a:spLocks noChangeArrowheads="1"/>
        </xdr:cNvSpPr>
      </xdr:nvSpPr>
      <xdr:spPr bwMode="auto">
        <a:xfrm>
          <a:off x="16452850" y="9182100"/>
          <a:ext cx="50800" cy="476250"/>
        </a:xfrm>
        <a:prstGeom prst="rect">
          <a:avLst/>
        </a:prstGeom>
        <a:solidFill>
          <a:srgbClr val="FFFFFF"/>
        </a:solidFill>
        <a:ln w="17145">
          <a:solidFill>
            <a:srgbClr val="000000"/>
          </a:solidFill>
          <a:miter lim="800%"/>
          <a:headEnd/>
          <a:tailEnd/>
        </a:ln>
      </xdr:spPr>
    </xdr:sp>
    <xdr:clientData/>
  </xdr:twoCellAnchor>
  <xdr:twoCellAnchor>
    <xdr:from>
      <xdr:col>1</xdr:col>
      <xdr:colOff>317500</xdr:colOff>
      <xdr:row>68</xdr:row>
      <xdr:rowOff>12700</xdr:rowOff>
    </xdr:from>
    <xdr:to>
      <xdr:col>1</xdr:col>
      <xdr:colOff>317500</xdr:colOff>
      <xdr:row>69</xdr:row>
      <xdr:rowOff>82550</xdr:rowOff>
    </xdr:to>
    <xdr:sp macro="" textlink="">
      <xdr:nvSpPr>
        <xdr:cNvPr id="506" name="Line 146">
          <a:extLst>
            <a:ext uri="{FF2B5EF4-FFF2-40B4-BE49-F238E27FC236}">
              <a16:creationId xmlns:a16="http://schemas.microsoft.com/office/drawing/2014/main" id="{00000000-0008-0000-1600-0000FA010000}"/>
            </a:ext>
          </a:extLst>
        </xdr:cNvPr>
        <xdr:cNvSpPr>
          <a:spLocks noChangeShapeType="1"/>
        </xdr:cNvSpPr>
      </xdr:nvSpPr>
      <xdr:spPr bwMode="auto">
        <a:xfrm flipV="1">
          <a:off x="16090900" y="9156700"/>
          <a:ext cx="0" cy="26035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317500</xdr:colOff>
      <xdr:row>68</xdr:row>
      <xdr:rowOff>12700</xdr:rowOff>
    </xdr:from>
    <xdr:to>
      <xdr:col>2</xdr:col>
      <xdr:colOff>120650</xdr:colOff>
      <xdr:row>68</xdr:row>
      <xdr:rowOff>12700</xdr:rowOff>
    </xdr:to>
    <xdr:sp macro="" textlink="">
      <xdr:nvSpPr>
        <xdr:cNvPr id="507" name="Line 147">
          <a:extLst>
            <a:ext uri="{FF2B5EF4-FFF2-40B4-BE49-F238E27FC236}">
              <a16:creationId xmlns:a16="http://schemas.microsoft.com/office/drawing/2014/main" id="{00000000-0008-0000-1600-0000FB010000}"/>
            </a:ext>
          </a:extLst>
        </xdr:cNvPr>
        <xdr:cNvSpPr>
          <a:spLocks noChangeShapeType="1"/>
        </xdr:cNvSpPr>
      </xdr:nvSpPr>
      <xdr:spPr bwMode="auto">
        <a:xfrm>
          <a:off x="16090900" y="9156700"/>
          <a:ext cx="20320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120650</xdr:colOff>
      <xdr:row>68</xdr:row>
      <xdr:rowOff>12700</xdr:rowOff>
    </xdr:from>
    <xdr:to>
      <xdr:col>2</xdr:col>
      <xdr:colOff>273050</xdr:colOff>
      <xdr:row>69</xdr:row>
      <xdr:rowOff>82550</xdr:rowOff>
    </xdr:to>
    <xdr:sp macro="" textlink="">
      <xdr:nvSpPr>
        <xdr:cNvPr id="508" name="Line 148">
          <a:extLst>
            <a:ext uri="{FF2B5EF4-FFF2-40B4-BE49-F238E27FC236}">
              <a16:creationId xmlns:a16="http://schemas.microsoft.com/office/drawing/2014/main" id="{00000000-0008-0000-1600-0000FC010000}"/>
            </a:ext>
          </a:extLst>
        </xdr:cNvPr>
        <xdr:cNvSpPr>
          <a:spLocks noChangeShapeType="1"/>
        </xdr:cNvSpPr>
      </xdr:nvSpPr>
      <xdr:spPr bwMode="auto">
        <a:xfrm>
          <a:off x="16294100" y="9156700"/>
          <a:ext cx="152400" cy="26035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330200</xdr:colOff>
      <xdr:row>70</xdr:row>
      <xdr:rowOff>82550</xdr:rowOff>
    </xdr:from>
    <xdr:to>
      <xdr:col>3</xdr:col>
      <xdr:colOff>228600</xdr:colOff>
      <xdr:row>70</xdr:row>
      <xdr:rowOff>82550</xdr:rowOff>
    </xdr:to>
    <xdr:sp macro="" textlink="">
      <xdr:nvSpPr>
        <xdr:cNvPr id="509" name="Line 149">
          <a:extLst>
            <a:ext uri="{FF2B5EF4-FFF2-40B4-BE49-F238E27FC236}">
              <a16:creationId xmlns:a16="http://schemas.microsoft.com/office/drawing/2014/main" id="{00000000-0008-0000-1600-0000FD010000}"/>
            </a:ext>
          </a:extLst>
        </xdr:cNvPr>
        <xdr:cNvSpPr>
          <a:spLocks noChangeShapeType="1"/>
        </xdr:cNvSpPr>
      </xdr:nvSpPr>
      <xdr:spPr bwMode="auto">
        <a:xfrm>
          <a:off x="16503650" y="9607550"/>
          <a:ext cx="298450" cy="0"/>
        </a:xfrm>
        <a:prstGeom prst="line">
          <a:avLst/>
        </a:prstGeom>
        <a:noFill/>
        <a:ln w="2476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307975</xdr:colOff>
      <xdr:row>71</xdr:row>
      <xdr:rowOff>76200</xdr:rowOff>
    </xdr:from>
    <xdr:to>
      <xdr:col>2</xdr:col>
      <xdr:colOff>130175</xdr:colOff>
      <xdr:row>73</xdr:row>
      <xdr:rowOff>34925</xdr:rowOff>
    </xdr:to>
    <xdr:sp macro="" textlink="">
      <xdr:nvSpPr>
        <xdr:cNvPr id="510" name="Text 150">
          <a:extLst>
            <a:ext uri="{FF2B5EF4-FFF2-40B4-BE49-F238E27FC236}">
              <a16:creationId xmlns:a16="http://schemas.microsoft.com/office/drawing/2014/main" id="{00000000-0008-0000-1600-0000FE010000}"/>
            </a:ext>
          </a:extLst>
        </xdr:cNvPr>
        <xdr:cNvSpPr txBox="1">
          <a:spLocks noChangeArrowheads="1"/>
        </xdr:cNvSpPr>
      </xdr:nvSpPr>
      <xdr:spPr bwMode="auto">
        <a:xfrm>
          <a:off x="16081375" y="9791700"/>
          <a:ext cx="438150" cy="276225"/>
        </a:xfrm>
        <a:prstGeom prst="rect">
          <a:avLst/>
        </a:prstGeom>
        <a:noFill/>
        <a:ln w="9525">
          <a:noFill/>
          <a:miter lim="800%"/>
          <a:headEnd/>
          <a:tailEnd/>
        </a:ln>
      </xdr:spPr>
      <xdr:txBody>
        <a:bodyPr vertOverflow="clip" wrap="square" lIns="27432" tIns="18288" rIns="27432" bIns="0" anchor="t" upright="1"/>
        <a:lstStyle/>
        <a:p>
          <a:pPr algn="ctr" rtl="0">
            <a:defRPr sz="1000"/>
          </a:pPr>
          <a:r>
            <a:rPr lang="en-US" sz="700" b="0" i="0" strike="noStrike">
              <a:solidFill>
                <a:srgbClr val="000000"/>
              </a:solidFill>
              <a:latin typeface="Arial"/>
              <a:cs typeface="Arial"/>
            </a:rPr>
            <a:t>Move by</a:t>
          </a:r>
        </a:p>
        <a:p>
          <a:pPr algn="ctr" rtl="0">
            <a:defRPr sz="1000"/>
          </a:pPr>
          <a:r>
            <a:rPr lang="en-US" sz="700" b="0" i="0" strike="noStrike">
              <a:solidFill>
                <a:srgbClr val="000000"/>
              </a:solidFill>
              <a:latin typeface="Arial"/>
              <a:cs typeface="Arial"/>
            </a:rPr>
            <a:t>Forklift</a:t>
          </a:r>
        </a:p>
      </xdr:txBody>
    </xdr:sp>
    <xdr:clientData/>
  </xdr:twoCellAnchor>
  <xdr:oneCellAnchor>
    <xdr:from>
      <xdr:col>4</xdr:col>
      <xdr:colOff>120650</xdr:colOff>
      <xdr:row>73</xdr:row>
      <xdr:rowOff>95250</xdr:rowOff>
    </xdr:from>
    <xdr:ext cx="187295" cy="268279"/>
    <xdr:sp macro="" textlink="">
      <xdr:nvSpPr>
        <xdr:cNvPr id="511" name="Text 151">
          <a:extLst>
            <a:ext uri="{FF2B5EF4-FFF2-40B4-BE49-F238E27FC236}">
              <a16:creationId xmlns:a16="http://schemas.microsoft.com/office/drawing/2014/main" id="{00000000-0008-0000-1600-0000FF010000}"/>
            </a:ext>
          </a:extLst>
        </xdr:cNvPr>
        <xdr:cNvSpPr txBox="1">
          <a:spLocks noChangeArrowheads="1"/>
        </xdr:cNvSpPr>
      </xdr:nvSpPr>
      <xdr:spPr bwMode="auto">
        <a:xfrm>
          <a:off x="17094200" y="10191750"/>
          <a:ext cx="187295" cy="268279"/>
        </a:xfrm>
        <a:prstGeom prst="rect">
          <a:avLst/>
        </a:prstGeom>
        <a:noFill/>
        <a:ln w="9525">
          <a:noFill/>
          <a:miter lim="800%"/>
          <a:headEnd/>
          <a:tailEnd/>
        </a:ln>
      </xdr:spPr>
      <xdr:txBody>
        <a:bodyPr wrap="none" lIns="27432" tIns="32004" rIns="0" bIns="0" anchor="t" upright="1">
          <a:spAutoFit/>
        </a:bodyPr>
        <a:lstStyle/>
        <a:p>
          <a:pPr algn="l" rtl="0">
            <a:defRPr sz="1000"/>
          </a:pPr>
          <a:r>
            <a:rPr lang="en-US" sz="1600" b="1" i="0" strike="noStrike">
              <a:solidFill>
                <a:srgbClr val="000000"/>
              </a:solidFill>
              <a:latin typeface="Arial"/>
              <a:cs typeface="Arial"/>
            </a:rPr>
            <a:t>Q</a:t>
          </a:r>
        </a:p>
      </xdr:txBody>
    </xdr:sp>
    <xdr:clientData/>
  </xdr:oneCellAnchor>
  <xdr:twoCellAnchor>
    <xdr:from>
      <xdr:col>4</xdr:col>
      <xdr:colOff>82550</xdr:colOff>
      <xdr:row>73</xdr:row>
      <xdr:rowOff>25400</xdr:rowOff>
    </xdr:from>
    <xdr:to>
      <xdr:col>4</xdr:col>
      <xdr:colOff>387350</xdr:colOff>
      <xdr:row>75</xdr:row>
      <xdr:rowOff>12700</xdr:rowOff>
    </xdr:to>
    <xdr:sp macro="" textlink="">
      <xdr:nvSpPr>
        <xdr:cNvPr id="512" name="Drawing 152">
          <a:extLst>
            <a:ext uri="{FF2B5EF4-FFF2-40B4-BE49-F238E27FC236}">
              <a16:creationId xmlns:a16="http://schemas.microsoft.com/office/drawing/2014/main" id="{00000000-0008-0000-1600-000000020000}"/>
            </a:ext>
          </a:extLst>
        </xdr:cNvPr>
        <xdr:cNvSpPr>
          <a:spLocks/>
        </xdr:cNvSpPr>
      </xdr:nvSpPr>
      <xdr:spPr bwMode="auto">
        <a:xfrm>
          <a:off x="17056100" y="10121900"/>
          <a:ext cx="304800" cy="368300"/>
        </a:xfrm>
        <a:custGeom>
          <a:avLst/>
          <a:gdLst>
            <a:gd name="T0" fmla="*/ 4798 w 16384"/>
            <a:gd name="T1" fmla="*/ 0 h 16384"/>
            <a:gd name="T2" fmla="*/ 0 w 16384"/>
            <a:gd name="T3" fmla="*/ 3914 h 16384"/>
            <a:gd name="T4" fmla="*/ 0 w 16384"/>
            <a:gd name="T5" fmla="*/ 12470 h 16384"/>
            <a:gd name="T6" fmla="*/ 4798 w 16384"/>
            <a:gd name="T7" fmla="*/ 16384 h 16384"/>
            <a:gd name="T8" fmla="*/ 11586 w 16384"/>
            <a:gd name="T9" fmla="*/ 16384 h 16384"/>
            <a:gd name="T10" fmla="*/ 16384 w 16384"/>
            <a:gd name="T11" fmla="*/ 12470 h 16384"/>
            <a:gd name="T12" fmla="*/ 16384 w 16384"/>
            <a:gd name="T13" fmla="*/ 3914 h 16384"/>
            <a:gd name="T14" fmla="*/ 11586 w 16384"/>
            <a:gd name="T15" fmla="*/ 0 h 16384"/>
            <a:gd name="T16" fmla="*/ 4798 w 16384"/>
            <a:gd name="T17" fmla="*/ 0 h 16384"/>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6384"/>
            <a:gd name="T28" fmla="*/ 0 h 16384"/>
            <a:gd name="T29" fmla="*/ 16384 w 16384"/>
            <a:gd name="T30" fmla="*/ 16384 h 16384"/>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6384" h="16384">
              <a:moveTo>
                <a:pt x="4798" y="0"/>
              </a:moveTo>
              <a:lnTo>
                <a:pt x="0" y="3914"/>
              </a:lnTo>
              <a:lnTo>
                <a:pt x="0" y="12470"/>
              </a:lnTo>
              <a:lnTo>
                <a:pt x="4798" y="16384"/>
              </a:lnTo>
              <a:lnTo>
                <a:pt x="11586" y="16384"/>
              </a:lnTo>
              <a:lnTo>
                <a:pt x="16384" y="12470"/>
              </a:lnTo>
              <a:lnTo>
                <a:pt x="16384" y="3914"/>
              </a:lnTo>
              <a:lnTo>
                <a:pt x="11586" y="0"/>
              </a:lnTo>
              <a:lnTo>
                <a:pt x="4798" y="0"/>
              </a:lnTo>
              <a:close/>
            </a:path>
          </a:pathLst>
        </a:cu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4</xdr:col>
      <xdr:colOff>38100</xdr:colOff>
      <xdr:row>75</xdr:row>
      <xdr:rowOff>38100</xdr:rowOff>
    </xdr:from>
    <xdr:ext cx="371256" cy="224933"/>
    <xdr:sp macro="" textlink="">
      <xdr:nvSpPr>
        <xdr:cNvPr id="513" name="Text 153">
          <a:extLst>
            <a:ext uri="{FF2B5EF4-FFF2-40B4-BE49-F238E27FC236}">
              <a16:creationId xmlns:a16="http://schemas.microsoft.com/office/drawing/2014/main" id="{00000000-0008-0000-1600-000001020000}"/>
            </a:ext>
          </a:extLst>
        </xdr:cNvPr>
        <xdr:cNvSpPr txBox="1">
          <a:spLocks noChangeArrowheads="1"/>
        </xdr:cNvSpPr>
      </xdr:nvSpPr>
      <xdr:spPr bwMode="auto">
        <a:xfrm>
          <a:off x="17011650" y="10515600"/>
          <a:ext cx="371256" cy="224933"/>
        </a:xfrm>
        <a:prstGeom prst="rect">
          <a:avLst/>
        </a:prstGeom>
        <a:noFill/>
        <a:ln w="9525">
          <a:noFill/>
          <a:miter lim="800%"/>
          <a:headEnd/>
          <a:tailEnd/>
        </a:ln>
      </xdr:spPr>
      <xdr:txBody>
        <a:bodyPr wrap="none" lIns="18288" tIns="18288" rIns="18288" bIns="0" anchor="t" upright="1">
          <a:spAutoFit/>
        </a:bodyPr>
        <a:lstStyle/>
        <a:p>
          <a:pPr algn="ctr" rtl="0">
            <a:defRPr sz="1000"/>
          </a:pPr>
          <a:r>
            <a:rPr lang="en-US" sz="700" b="0" i="0" strike="noStrike">
              <a:solidFill>
                <a:srgbClr val="000000"/>
              </a:solidFill>
              <a:latin typeface="Arial"/>
              <a:cs typeface="Arial"/>
            </a:rPr>
            <a:t>Quality</a:t>
          </a:r>
        </a:p>
        <a:p>
          <a:pPr algn="ctr" rtl="0">
            <a:defRPr sz="1000"/>
          </a:pPr>
          <a:r>
            <a:rPr lang="en-US" sz="700" b="0" i="0" strike="noStrike">
              <a:solidFill>
                <a:srgbClr val="000000"/>
              </a:solidFill>
              <a:latin typeface="Arial"/>
              <a:cs typeface="Arial"/>
            </a:rPr>
            <a:t>Problem</a:t>
          </a:r>
        </a:p>
      </xdr:txBody>
    </xdr:sp>
    <xdr:clientData/>
  </xdr:oneCellAnchor>
  <xdr:twoCellAnchor>
    <xdr:from>
      <xdr:col>2</xdr:col>
      <xdr:colOff>342900</xdr:colOff>
      <xdr:row>49</xdr:row>
      <xdr:rowOff>19050</xdr:rowOff>
    </xdr:from>
    <xdr:to>
      <xdr:col>3</xdr:col>
      <xdr:colOff>177800</xdr:colOff>
      <xdr:row>50</xdr:row>
      <xdr:rowOff>133350</xdr:rowOff>
    </xdr:to>
    <xdr:sp macro="" textlink="">
      <xdr:nvSpPr>
        <xdr:cNvPr id="514" name="Rectangle 155">
          <a:extLst>
            <a:ext uri="{FF2B5EF4-FFF2-40B4-BE49-F238E27FC236}">
              <a16:creationId xmlns:a16="http://schemas.microsoft.com/office/drawing/2014/main" id="{00000000-0008-0000-1600-000002020000}"/>
            </a:ext>
          </a:extLst>
        </xdr:cNvPr>
        <xdr:cNvSpPr>
          <a:spLocks noChangeArrowheads="1"/>
        </xdr:cNvSpPr>
      </xdr:nvSpPr>
      <xdr:spPr bwMode="auto">
        <a:xfrm>
          <a:off x="16516350" y="5543550"/>
          <a:ext cx="234950" cy="304800"/>
        </a:xfrm>
        <a:prstGeom prst="rect">
          <a:avLst/>
        </a:prstGeom>
        <a:noFill/>
        <a:ln w="17145">
          <a:solidFill>
            <a:srgbClr val="000000"/>
          </a:solidFill>
          <a:miter lim="8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349250</xdr:colOff>
      <xdr:row>50</xdr:row>
      <xdr:rowOff>133350</xdr:rowOff>
    </xdr:from>
    <xdr:to>
      <xdr:col>2</xdr:col>
      <xdr:colOff>82550</xdr:colOff>
      <xdr:row>51</xdr:row>
      <xdr:rowOff>82550</xdr:rowOff>
    </xdr:to>
    <xdr:sp macro="" textlink="">
      <xdr:nvSpPr>
        <xdr:cNvPr id="515" name="Oval 156">
          <a:extLst>
            <a:ext uri="{FF2B5EF4-FFF2-40B4-BE49-F238E27FC236}">
              <a16:creationId xmlns:a16="http://schemas.microsoft.com/office/drawing/2014/main" id="{00000000-0008-0000-1600-000003020000}"/>
            </a:ext>
          </a:extLst>
        </xdr:cNvPr>
        <xdr:cNvSpPr>
          <a:spLocks noChangeArrowheads="1"/>
        </xdr:cNvSpPr>
      </xdr:nvSpPr>
      <xdr:spPr bwMode="auto">
        <a:xfrm>
          <a:off x="16122650" y="5848350"/>
          <a:ext cx="133350" cy="139700"/>
        </a:xfrm>
        <a:prstGeom prst="ellipse">
          <a:avLst/>
        </a:prstGeom>
        <a:solidFill>
          <a:srgbClr val="000000"/>
        </a:solidFill>
        <a:ln w="9525">
          <a:solidFill>
            <a:srgbClr val="000000"/>
          </a:solidFill>
          <a:round/>
          <a:headEnd/>
          <a:tailEnd/>
        </a:ln>
      </xdr:spPr>
    </xdr:sp>
    <xdr:clientData/>
  </xdr:twoCellAnchor>
  <xdr:twoCellAnchor>
    <xdr:from>
      <xdr:col>2</xdr:col>
      <xdr:colOff>368300</xdr:colOff>
      <xdr:row>50</xdr:row>
      <xdr:rowOff>133350</xdr:rowOff>
    </xdr:from>
    <xdr:to>
      <xdr:col>3</xdr:col>
      <xdr:colOff>88900</xdr:colOff>
      <xdr:row>51</xdr:row>
      <xdr:rowOff>82550</xdr:rowOff>
    </xdr:to>
    <xdr:sp macro="" textlink="">
      <xdr:nvSpPr>
        <xdr:cNvPr id="516" name="Oval 157">
          <a:extLst>
            <a:ext uri="{FF2B5EF4-FFF2-40B4-BE49-F238E27FC236}">
              <a16:creationId xmlns:a16="http://schemas.microsoft.com/office/drawing/2014/main" id="{00000000-0008-0000-1600-000004020000}"/>
            </a:ext>
          </a:extLst>
        </xdr:cNvPr>
        <xdr:cNvSpPr>
          <a:spLocks noChangeArrowheads="1"/>
        </xdr:cNvSpPr>
      </xdr:nvSpPr>
      <xdr:spPr bwMode="auto">
        <a:xfrm>
          <a:off x="16541750" y="5848350"/>
          <a:ext cx="120650" cy="139700"/>
        </a:xfrm>
        <a:prstGeom prst="ellipse">
          <a:avLst/>
        </a:prstGeom>
        <a:solidFill>
          <a:srgbClr val="000000"/>
        </a:solidFill>
        <a:ln w="9525">
          <a:solidFill>
            <a:srgbClr val="000000"/>
          </a:solidFill>
          <a:round/>
          <a:headEnd/>
          <a:tailEnd/>
        </a:ln>
      </xdr:spPr>
    </xdr:sp>
    <xdr:clientData/>
  </xdr:twoCellAnchor>
  <xdr:oneCellAnchor>
    <xdr:from>
      <xdr:col>2</xdr:col>
      <xdr:colOff>0</xdr:colOff>
      <xdr:row>49</xdr:row>
      <xdr:rowOff>0</xdr:rowOff>
    </xdr:from>
    <xdr:ext cx="283026" cy="224933"/>
    <xdr:sp macro="" textlink="">
      <xdr:nvSpPr>
        <xdr:cNvPr id="517" name="Text 159">
          <a:extLst>
            <a:ext uri="{FF2B5EF4-FFF2-40B4-BE49-F238E27FC236}">
              <a16:creationId xmlns:a16="http://schemas.microsoft.com/office/drawing/2014/main" id="{00000000-0008-0000-1600-000005020000}"/>
            </a:ext>
          </a:extLst>
        </xdr:cNvPr>
        <xdr:cNvSpPr txBox="1">
          <a:spLocks noChangeArrowheads="1"/>
        </xdr:cNvSpPr>
      </xdr:nvSpPr>
      <xdr:spPr bwMode="auto">
        <a:xfrm>
          <a:off x="16173450" y="5524500"/>
          <a:ext cx="283026" cy="224933"/>
        </a:xfrm>
        <a:prstGeom prst="rect">
          <a:avLst/>
        </a:prstGeom>
        <a:noFill/>
        <a:ln w="9525">
          <a:noFill/>
          <a:miter lim="800%"/>
          <a:headEnd/>
          <a:tailEnd/>
        </a:ln>
      </xdr:spPr>
      <xdr:txBody>
        <a:bodyPr wrap="none" lIns="18288" tIns="18288" rIns="0" bIns="0" anchor="t" upright="1">
          <a:spAutoFit/>
        </a:bodyPr>
        <a:lstStyle/>
        <a:p>
          <a:pPr algn="l" rtl="0">
            <a:defRPr sz="1000"/>
          </a:pPr>
          <a:r>
            <a:rPr lang="en-US" sz="700" b="0" i="0" strike="noStrike">
              <a:solidFill>
                <a:srgbClr val="000000"/>
              </a:solidFill>
              <a:latin typeface="Arial"/>
              <a:cs typeface="Arial"/>
            </a:rPr>
            <a:t>2X per</a:t>
          </a:r>
        </a:p>
        <a:p>
          <a:pPr algn="l" rtl="0">
            <a:defRPr sz="1000"/>
          </a:pPr>
          <a:r>
            <a:rPr lang="en-US" sz="700" b="0" i="0" strike="noStrike">
              <a:solidFill>
                <a:srgbClr val="000000"/>
              </a:solidFill>
              <a:latin typeface="Arial"/>
              <a:cs typeface="Arial"/>
            </a:rPr>
            <a:t> Week</a:t>
          </a:r>
        </a:p>
      </xdr:txBody>
    </xdr:sp>
    <xdr:clientData/>
  </xdr:oneCellAnchor>
  <xdr:twoCellAnchor editAs="oneCell">
    <xdr:from>
      <xdr:col>1</xdr:col>
      <xdr:colOff>241300</xdr:colOff>
      <xdr:row>51</xdr:row>
      <xdr:rowOff>66675</xdr:rowOff>
    </xdr:from>
    <xdr:to>
      <xdr:col>2</xdr:col>
      <xdr:colOff>390551</xdr:colOff>
      <xdr:row>52</xdr:row>
      <xdr:rowOff>79374</xdr:rowOff>
    </xdr:to>
    <xdr:sp macro="" textlink="">
      <xdr:nvSpPr>
        <xdr:cNvPr id="518" name="Text 160">
          <a:extLst>
            <a:ext uri="{FF2B5EF4-FFF2-40B4-BE49-F238E27FC236}">
              <a16:creationId xmlns:a16="http://schemas.microsoft.com/office/drawing/2014/main" id="{00000000-0008-0000-1600-000006020000}"/>
            </a:ext>
          </a:extLst>
        </xdr:cNvPr>
        <xdr:cNvSpPr txBox="1">
          <a:spLocks noChangeArrowheads="1"/>
        </xdr:cNvSpPr>
      </xdr:nvSpPr>
      <xdr:spPr bwMode="auto">
        <a:xfrm>
          <a:off x="16014700" y="5972175"/>
          <a:ext cx="765201" cy="171450"/>
        </a:xfrm>
        <a:prstGeom prst="rect">
          <a:avLst/>
        </a:prstGeom>
        <a:noFill/>
        <a:ln w="9525">
          <a:noFill/>
          <a:miter lim="800%"/>
          <a:headEnd/>
          <a:tailEnd/>
        </a:ln>
      </xdr:spPr>
      <xdr:txBody>
        <a:bodyPr vertOverflow="clip" wrap="square" lIns="27432" tIns="18288" rIns="27432" bIns="0" anchor="t" upright="1"/>
        <a:lstStyle/>
        <a:p>
          <a:pPr algn="ctr" rtl="0">
            <a:defRPr sz="1000"/>
          </a:pPr>
          <a:r>
            <a:rPr lang="en-US" sz="700" b="0" i="0" strike="noStrike">
              <a:solidFill>
                <a:srgbClr val="000000"/>
              </a:solidFill>
              <a:latin typeface="Arial"/>
              <a:cs typeface="Arial"/>
            </a:rPr>
            <a:t>Truck Shipment</a:t>
          </a:r>
        </a:p>
      </xdr:txBody>
    </xdr:sp>
    <xdr:clientData/>
  </xdr:twoCellAnchor>
  <xdr:twoCellAnchor>
    <xdr:from>
      <xdr:col>1</xdr:col>
      <xdr:colOff>317500</xdr:colOff>
      <xdr:row>47</xdr:row>
      <xdr:rowOff>146050</xdr:rowOff>
    </xdr:from>
    <xdr:to>
      <xdr:col>2</xdr:col>
      <xdr:colOff>342900</xdr:colOff>
      <xdr:row>50</xdr:row>
      <xdr:rowOff>133350</xdr:rowOff>
    </xdr:to>
    <xdr:sp macro="" textlink="">
      <xdr:nvSpPr>
        <xdr:cNvPr id="519" name="Rectangle 160">
          <a:extLst>
            <a:ext uri="{FF2B5EF4-FFF2-40B4-BE49-F238E27FC236}">
              <a16:creationId xmlns:a16="http://schemas.microsoft.com/office/drawing/2014/main" id="{00000000-0008-0000-1600-000007020000}"/>
            </a:ext>
          </a:extLst>
        </xdr:cNvPr>
        <xdr:cNvSpPr>
          <a:spLocks noChangeArrowheads="1"/>
        </xdr:cNvSpPr>
      </xdr:nvSpPr>
      <xdr:spPr bwMode="auto">
        <a:xfrm>
          <a:off x="16090900" y="5289550"/>
          <a:ext cx="425450" cy="558800"/>
        </a:xfrm>
        <a:prstGeom prst="rect">
          <a:avLst/>
        </a:prstGeom>
        <a:noFill/>
        <a:ln w="17145">
          <a:solidFill>
            <a:srgbClr val="000000"/>
          </a:solidFill>
          <a:miter lim="8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171450</xdr:colOff>
      <xdr:row>75</xdr:row>
      <xdr:rowOff>95250</xdr:rowOff>
    </xdr:from>
    <xdr:to>
      <xdr:col>3</xdr:col>
      <xdr:colOff>82550</xdr:colOff>
      <xdr:row>76</xdr:row>
      <xdr:rowOff>19050</xdr:rowOff>
    </xdr:to>
    <xdr:sp macro="" textlink="">
      <xdr:nvSpPr>
        <xdr:cNvPr id="520" name="Drawing 162">
          <a:extLst>
            <a:ext uri="{FF2B5EF4-FFF2-40B4-BE49-F238E27FC236}">
              <a16:creationId xmlns:a16="http://schemas.microsoft.com/office/drawing/2014/main" id="{00000000-0008-0000-1600-000008020000}"/>
            </a:ext>
          </a:extLst>
        </xdr:cNvPr>
        <xdr:cNvSpPr>
          <a:spLocks/>
        </xdr:cNvSpPr>
      </xdr:nvSpPr>
      <xdr:spPr bwMode="auto">
        <a:xfrm>
          <a:off x="15944850" y="10572750"/>
          <a:ext cx="711200" cy="114300"/>
        </a:xfrm>
        <a:custGeom>
          <a:avLst/>
          <a:gdLst>
            <a:gd name="T0" fmla="*/ 0 w 16384"/>
            <a:gd name="T1" fmla="*/ 0 h 16384"/>
            <a:gd name="T2" fmla="*/ 4096 w 16384"/>
            <a:gd name="T3" fmla="*/ 16384 h 16384"/>
            <a:gd name="T4" fmla="*/ 12288 w 16384"/>
            <a:gd name="T5" fmla="*/ 16384 h 16384"/>
            <a:gd name="T6" fmla="*/ 16384 w 16384"/>
            <a:gd name="T7" fmla="*/ 0 h 16384"/>
            <a:gd name="T8" fmla="*/ 0 w 16384"/>
            <a:gd name="T9" fmla="*/ 0 h 16384"/>
            <a:gd name="T10" fmla="*/ 0 60000 65536"/>
            <a:gd name="T11" fmla="*/ 0 60000 65536"/>
            <a:gd name="T12" fmla="*/ 0 60000 65536"/>
            <a:gd name="T13" fmla="*/ 0 60000 65536"/>
            <a:gd name="T14" fmla="*/ 0 60000 65536"/>
            <a:gd name="T15" fmla="*/ 0 w 16384"/>
            <a:gd name="T16" fmla="*/ 0 h 16384"/>
            <a:gd name="T17" fmla="*/ 16384 w 16384"/>
            <a:gd name="T18" fmla="*/ 16384 h 16384"/>
          </a:gdLst>
          <a:ahLst/>
          <a:cxnLst>
            <a:cxn ang="T10">
              <a:pos x="T0" y="T1"/>
            </a:cxn>
            <a:cxn ang="T11">
              <a:pos x="T2" y="T3"/>
            </a:cxn>
            <a:cxn ang="T12">
              <a:pos x="T4" y="T5"/>
            </a:cxn>
            <a:cxn ang="T13">
              <a:pos x="T6" y="T7"/>
            </a:cxn>
            <a:cxn ang="T14">
              <a:pos x="T8" y="T9"/>
            </a:cxn>
          </a:cxnLst>
          <a:rect l="T15" t="T16" r="T17" b="T18"/>
          <a:pathLst>
            <a:path w="16384" h="16384">
              <a:moveTo>
                <a:pt x="0" y="0"/>
              </a:moveTo>
              <a:lnTo>
                <a:pt x="4096" y="16384"/>
              </a:lnTo>
              <a:lnTo>
                <a:pt x="12288" y="16384"/>
              </a:lnTo>
              <a:lnTo>
                <a:pt x="16384" y="0"/>
              </a:lnTo>
              <a:lnTo>
                <a:pt x="0" y="0"/>
              </a:lnTo>
              <a:close/>
            </a:path>
          </a:pathLst>
        </a:custGeom>
        <a:solidFill>
          <a:srgbClr val="FFFFFF"/>
        </a:solidFill>
        <a:ln w="17145">
          <a:solidFill>
            <a:srgbClr val="000000"/>
          </a:solidFill>
          <a:round/>
          <a:headEnd/>
          <a:tailEnd/>
        </a:ln>
      </xdr:spPr>
    </xdr:sp>
    <xdr:clientData/>
  </xdr:twoCellAnchor>
  <xdr:twoCellAnchor>
    <xdr:from>
      <xdr:col>1</xdr:col>
      <xdr:colOff>292100</xdr:colOff>
      <xdr:row>73</xdr:row>
      <xdr:rowOff>0</xdr:rowOff>
    </xdr:from>
    <xdr:to>
      <xdr:col>2</xdr:col>
      <xdr:colOff>368300</xdr:colOff>
      <xdr:row>75</xdr:row>
      <xdr:rowOff>82550</xdr:rowOff>
    </xdr:to>
    <xdr:sp macro="" textlink="">
      <xdr:nvSpPr>
        <xdr:cNvPr id="521" name="Drawing 163">
          <a:extLst>
            <a:ext uri="{FF2B5EF4-FFF2-40B4-BE49-F238E27FC236}">
              <a16:creationId xmlns:a16="http://schemas.microsoft.com/office/drawing/2014/main" id="{00000000-0008-0000-1600-000009020000}"/>
            </a:ext>
          </a:extLst>
        </xdr:cNvPr>
        <xdr:cNvSpPr>
          <a:spLocks/>
        </xdr:cNvSpPr>
      </xdr:nvSpPr>
      <xdr:spPr bwMode="auto">
        <a:xfrm>
          <a:off x="16065500" y="10096500"/>
          <a:ext cx="476250" cy="463550"/>
        </a:xfrm>
        <a:custGeom>
          <a:avLst/>
          <a:gdLst>
            <a:gd name="T0" fmla="*/ 8192 w 16384"/>
            <a:gd name="T1" fmla="*/ 0 h 16384"/>
            <a:gd name="T2" fmla="*/ 0 w 16384"/>
            <a:gd name="T3" fmla="*/ 16384 h 16384"/>
            <a:gd name="T4" fmla="*/ 16384 w 16384"/>
            <a:gd name="T5" fmla="*/ 16384 h 16384"/>
            <a:gd name="T6" fmla="*/ 8192 w 16384"/>
            <a:gd name="T7" fmla="*/ 0 h 16384"/>
            <a:gd name="T8" fmla="*/ 0 60000 65536"/>
            <a:gd name="T9" fmla="*/ 0 60000 65536"/>
            <a:gd name="T10" fmla="*/ 0 60000 65536"/>
            <a:gd name="T11" fmla="*/ 0 60000 65536"/>
            <a:gd name="T12" fmla="*/ 0 w 16384"/>
            <a:gd name="T13" fmla="*/ 0 h 16384"/>
            <a:gd name="T14" fmla="*/ 16384 w 16384"/>
            <a:gd name="T15" fmla="*/ 16384 h 16384"/>
          </a:gdLst>
          <a:ahLst/>
          <a:cxnLst>
            <a:cxn ang="T8">
              <a:pos x="T0" y="T1"/>
            </a:cxn>
            <a:cxn ang="T9">
              <a:pos x="T2" y="T3"/>
            </a:cxn>
            <a:cxn ang="T10">
              <a:pos x="T4" y="T5"/>
            </a:cxn>
            <a:cxn ang="T11">
              <a:pos x="T6" y="T7"/>
            </a:cxn>
          </a:cxnLst>
          <a:rect l="T12" t="T13" r="T14" b="T15"/>
          <a:pathLst>
            <a:path w="16384" h="16384">
              <a:moveTo>
                <a:pt x="8192" y="0"/>
              </a:moveTo>
              <a:lnTo>
                <a:pt x="0" y="16384"/>
              </a:lnTo>
              <a:lnTo>
                <a:pt x="16384" y="16384"/>
              </a:lnTo>
              <a:lnTo>
                <a:pt x="8192" y="0"/>
              </a:lnTo>
              <a:close/>
            </a:path>
          </a:pathLst>
        </a:custGeom>
        <a:solidFill>
          <a:srgbClr val="FFFFFF"/>
        </a:solidFill>
        <a:ln w="17145">
          <a:solidFill>
            <a:srgbClr val="000000"/>
          </a:solidFill>
          <a:round/>
          <a:headEnd/>
          <a:tailEnd/>
        </a:ln>
      </xdr:spPr>
    </xdr:sp>
    <xdr:clientData/>
  </xdr:twoCellAnchor>
  <xdr:twoCellAnchor editAs="oneCell">
    <xdr:from>
      <xdr:col>1</xdr:col>
      <xdr:colOff>158750</xdr:colOff>
      <xdr:row>76</xdr:row>
      <xdr:rowOff>47625</xdr:rowOff>
    </xdr:from>
    <xdr:to>
      <xdr:col>2</xdr:col>
      <xdr:colOff>269902</xdr:colOff>
      <xdr:row>77</xdr:row>
      <xdr:rowOff>50800</xdr:rowOff>
    </xdr:to>
    <xdr:sp macro="" textlink="">
      <xdr:nvSpPr>
        <xdr:cNvPr id="522" name="Text 164">
          <a:extLst>
            <a:ext uri="{FF2B5EF4-FFF2-40B4-BE49-F238E27FC236}">
              <a16:creationId xmlns:a16="http://schemas.microsoft.com/office/drawing/2014/main" id="{00000000-0008-0000-1600-00000A020000}"/>
            </a:ext>
          </a:extLst>
        </xdr:cNvPr>
        <xdr:cNvSpPr txBox="1">
          <a:spLocks noChangeArrowheads="1"/>
        </xdr:cNvSpPr>
      </xdr:nvSpPr>
      <xdr:spPr bwMode="auto">
        <a:xfrm>
          <a:off x="15932150" y="10715625"/>
          <a:ext cx="727102" cy="161925"/>
        </a:xfrm>
        <a:prstGeom prst="rect">
          <a:avLst/>
        </a:prstGeom>
        <a:noFill/>
        <a:ln w="9525">
          <a:noFill/>
          <a:miter lim="800%"/>
          <a:headEnd/>
          <a:tailEnd/>
        </a:ln>
      </xdr:spPr>
      <xdr:txBody>
        <a:bodyPr vertOverflow="clip" wrap="square" lIns="27432" tIns="18288" rIns="27432" bIns="0" anchor="t" upright="1"/>
        <a:lstStyle/>
        <a:p>
          <a:pPr algn="ctr" rtl="0">
            <a:defRPr sz="1000"/>
          </a:pPr>
          <a:r>
            <a:rPr lang="en-US" sz="700" b="0" i="0" strike="noStrike">
              <a:solidFill>
                <a:srgbClr val="000000"/>
              </a:solidFill>
              <a:latin typeface="Arial"/>
              <a:cs typeface="Arial"/>
            </a:rPr>
            <a:t>Boat Shipment</a:t>
          </a:r>
        </a:p>
      </xdr:txBody>
    </xdr:sp>
    <xdr:clientData/>
  </xdr:twoCellAnchor>
  <xdr:twoCellAnchor>
    <xdr:from>
      <xdr:col>1</xdr:col>
      <xdr:colOff>222250</xdr:colOff>
      <xdr:row>53</xdr:row>
      <xdr:rowOff>0</xdr:rowOff>
    </xdr:from>
    <xdr:to>
      <xdr:col>3</xdr:col>
      <xdr:colOff>107950</xdr:colOff>
      <xdr:row>54</xdr:row>
      <xdr:rowOff>0</xdr:rowOff>
    </xdr:to>
    <xdr:grpSp>
      <xdr:nvGrpSpPr>
        <xdr:cNvPr id="523" name="Group 175">
          <a:extLst>
            <a:ext uri="{FF2B5EF4-FFF2-40B4-BE49-F238E27FC236}">
              <a16:creationId xmlns:a16="http://schemas.microsoft.com/office/drawing/2014/main" id="{00000000-0008-0000-1600-00000B020000}"/>
            </a:ext>
          </a:extLst>
        </xdr:cNvPr>
        <xdr:cNvGrpSpPr>
          <a:grpSpLocks/>
        </xdr:cNvGrpSpPr>
      </xdr:nvGrpSpPr>
      <xdr:grpSpPr bwMode="auto">
        <a:xfrm>
          <a:off x="6645873" y="10767391"/>
          <a:ext cx="1210918" cy="184058"/>
          <a:chOff x="1609" y="657"/>
          <a:chExt cx="69" cy="21"/>
        </a:xfrm>
      </xdr:grpSpPr>
      <xdr:sp macro="" textlink="">
        <xdr:nvSpPr>
          <xdr:cNvPr id="524" name="Rectangle 165">
            <a:extLst>
              <a:ext uri="{FF2B5EF4-FFF2-40B4-BE49-F238E27FC236}">
                <a16:creationId xmlns:a16="http://schemas.microsoft.com/office/drawing/2014/main" id="{00000000-0008-0000-1600-00000C020000}"/>
              </a:ext>
            </a:extLst>
          </xdr:cNvPr>
          <xdr:cNvSpPr>
            <a:spLocks noChangeArrowheads="1"/>
          </xdr:cNvSpPr>
        </xdr:nvSpPr>
        <xdr:spPr bwMode="auto">
          <a:xfrm>
            <a:off x="1609" y="663"/>
            <a:ext cx="48" cy="11"/>
          </a:xfrm>
          <a:prstGeom prst="rect">
            <a:avLst/>
          </a:prstGeom>
          <a:solidFill>
            <a:srgbClr val="FFFFFF"/>
          </a:solidFill>
          <a:ln w="17145">
            <a:solidFill>
              <a:srgbClr val="000000"/>
            </a:solidFill>
            <a:miter lim="800%"/>
            <a:headEnd/>
            <a:tailEnd/>
          </a:ln>
        </xdr:spPr>
      </xdr:sp>
      <xdr:sp macro="" textlink="">
        <xdr:nvSpPr>
          <xdr:cNvPr id="525" name="Rectangle 167">
            <a:extLst>
              <a:ext uri="{FF2B5EF4-FFF2-40B4-BE49-F238E27FC236}">
                <a16:creationId xmlns:a16="http://schemas.microsoft.com/office/drawing/2014/main" id="{00000000-0008-0000-1600-00000D020000}"/>
              </a:ext>
            </a:extLst>
          </xdr:cNvPr>
          <xdr:cNvSpPr>
            <a:spLocks noChangeArrowheads="1"/>
          </xdr:cNvSpPr>
        </xdr:nvSpPr>
        <xdr:spPr bwMode="auto">
          <a:xfrm>
            <a:off x="1629" y="664"/>
            <a:ext cx="4" cy="10"/>
          </a:xfrm>
          <a:prstGeom prst="rect">
            <a:avLst/>
          </a:prstGeom>
          <a:solidFill>
            <a:srgbClr val="000000"/>
          </a:solidFill>
          <a:ln w="9525">
            <a:solidFill>
              <a:srgbClr val="000000"/>
            </a:solidFill>
            <a:miter lim="800%"/>
            <a:headEnd/>
            <a:tailEnd/>
          </a:ln>
        </xdr:spPr>
      </xdr:sp>
      <xdr:sp macro="" textlink="">
        <xdr:nvSpPr>
          <xdr:cNvPr id="526" name="Rectangle 166">
            <a:extLst>
              <a:ext uri="{FF2B5EF4-FFF2-40B4-BE49-F238E27FC236}">
                <a16:creationId xmlns:a16="http://schemas.microsoft.com/office/drawing/2014/main" id="{00000000-0008-0000-1600-00000E020000}"/>
              </a:ext>
            </a:extLst>
          </xdr:cNvPr>
          <xdr:cNvSpPr>
            <a:spLocks noChangeArrowheads="1"/>
          </xdr:cNvSpPr>
        </xdr:nvSpPr>
        <xdr:spPr bwMode="auto">
          <a:xfrm>
            <a:off x="1614" y="664"/>
            <a:ext cx="4" cy="10"/>
          </a:xfrm>
          <a:prstGeom prst="rect">
            <a:avLst/>
          </a:prstGeom>
          <a:solidFill>
            <a:srgbClr val="000000"/>
          </a:solidFill>
          <a:ln w="9525">
            <a:solidFill>
              <a:srgbClr val="000000"/>
            </a:solidFill>
            <a:miter lim="800%"/>
            <a:headEnd/>
            <a:tailEnd/>
          </a:ln>
        </xdr:spPr>
      </xdr:sp>
      <xdr:sp macro="" textlink="">
        <xdr:nvSpPr>
          <xdr:cNvPr id="527" name="Rectangle 168">
            <a:extLst>
              <a:ext uri="{FF2B5EF4-FFF2-40B4-BE49-F238E27FC236}">
                <a16:creationId xmlns:a16="http://schemas.microsoft.com/office/drawing/2014/main" id="{00000000-0008-0000-1600-00000F020000}"/>
              </a:ext>
            </a:extLst>
          </xdr:cNvPr>
          <xdr:cNvSpPr>
            <a:spLocks noChangeArrowheads="1"/>
          </xdr:cNvSpPr>
        </xdr:nvSpPr>
        <xdr:spPr bwMode="auto">
          <a:xfrm>
            <a:off x="1644" y="664"/>
            <a:ext cx="4" cy="10"/>
          </a:xfrm>
          <a:prstGeom prst="rect">
            <a:avLst/>
          </a:prstGeom>
          <a:solidFill>
            <a:srgbClr val="000000"/>
          </a:solidFill>
          <a:ln w="9525">
            <a:solidFill>
              <a:srgbClr val="000000"/>
            </a:solidFill>
            <a:miter lim="800%"/>
            <a:headEnd/>
            <a:tailEnd/>
          </a:ln>
        </xdr:spPr>
      </xdr:sp>
      <xdr:sp macro="" textlink="">
        <xdr:nvSpPr>
          <xdr:cNvPr id="528" name="Drawing 170">
            <a:extLst>
              <a:ext uri="{FF2B5EF4-FFF2-40B4-BE49-F238E27FC236}">
                <a16:creationId xmlns:a16="http://schemas.microsoft.com/office/drawing/2014/main" id="{00000000-0008-0000-1600-000010020000}"/>
              </a:ext>
            </a:extLst>
          </xdr:cNvPr>
          <xdr:cNvSpPr>
            <a:spLocks/>
          </xdr:cNvSpPr>
        </xdr:nvSpPr>
        <xdr:spPr bwMode="auto">
          <a:xfrm rot="5400000">
            <a:off x="1657" y="658"/>
            <a:ext cx="21" cy="20"/>
          </a:xfrm>
          <a:custGeom>
            <a:avLst/>
            <a:gdLst>
              <a:gd name="T0" fmla="*/ 8192 w 16384"/>
              <a:gd name="T1" fmla="*/ 0 h 16384"/>
              <a:gd name="T2" fmla="*/ 0 w 16384"/>
              <a:gd name="T3" fmla="*/ 16384 h 16384"/>
              <a:gd name="T4" fmla="*/ 16384 w 16384"/>
              <a:gd name="T5" fmla="*/ 16384 h 16384"/>
              <a:gd name="T6" fmla="*/ 8192 w 16384"/>
              <a:gd name="T7" fmla="*/ 0 h 16384"/>
              <a:gd name="T8" fmla="*/ 0 60000 65536"/>
              <a:gd name="T9" fmla="*/ 0 60000 65536"/>
              <a:gd name="T10" fmla="*/ 0 60000 65536"/>
              <a:gd name="T11" fmla="*/ 0 60000 65536"/>
              <a:gd name="T12" fmla="*/ 0 w 16384"/>
              <a:gd name="T13" fmla="*/ 0 h 16384"/>
              <a:gd name="T14" fmla="*/ 16384 w 16384"/>
              <a:gd name="T15" fmla="*/ 16384 h 16384"/>
            </a:gdLst>
            <a:ahLst/>
            <a:cxnLst>
              <a:cxn ang="T8">
                <a:pos x="T0" y="T1"/>
              </a:cxn>
              <a:cxn ang="T9">
                <a:pos x="T2" y="T3"/>
              </a:cxn>
              <a:cxn ang="T10">
                <a:pos x="T4" y="T5"/>
              </a:cxn>
              <a:cxn ang="T11">
                <a:pos x="T6" y="T7"/>
              </a:cxn>
            </a:cxnLst>
            <a:rect l="T12" t="T13" r="T14" b="T15"/>
            <a:pathLst>
              <a:path w="16384" h="16384">
                <a:moveTo>
                  <a:pt x="8192" y="0"/>
                </a:moveTo>
                <a:lnTo>
                  <a:pt x="0" y="16384"/>
                </a:lnTo>
                <a:lnTo>
                  <a:pt x="16384" y="16384"/>
                </a:lnTo>
                <a:lnTo>
                  <a:pt x="8192" y="0"/>
                </a:lnTo>
                <a:close/>
              </a:path>
            </a:pathLst>
          </a:custGeom>
          <a:solidFill>
            <a:srgbClr val="000000"/>
          </a:solidFill>
          <a:ln w="9525">
            <a:solidFill>
              <a:srgbClr val="000000"/>
            </a:solidFill>
            <a:round/>
            <a:headEnd/>
            <a:tailEnd/>
          </a:ln>
        </xdr:spPr>
      </xdr:sp>
    </xdr:grpSp>
    <xdr:clientData/>
  </xdr:twoCellAnchor>
  <xdr:twoCellAnchor>
    <xdr:from>
      <xdr:col>2</xdr:col>
      <xdr:colOff>311150</xdr:colOff>
      <xdr:row>58</xdr:row>
      <xdr:rowOff>82550</xdr:rowOff>
    </xdr:from>
    <xdr:to>
      <xdr:col>2</xdr:col>
      <xdr:colOff>393700</xdr:colOff>
      <xdr:row>58</xdr:row>
      <xdr:rowOff>82550</xdr:rowOff>
    </xdr:to>
    <xdr:sp macro="" textlink="">
      <xdr:nvSpPr>
        <xdr:cNvPr id="529" name="Line 170">
          <a:extLst>
            <a:ext uri="{FF2B5EF4-FFF2-40B4-BE49-F238E27FC236}">
              <a16:creationId xmlns:a16="http://schemas.microsoft.com/office/drawing/2014/main" id="{00000000-0008-0000-1600-000011020000}"/>
            </a:ext>
          </a:extLst>
        </xdr:cNvPr>
        <xdr:cNvSpPr>
          <a:spLocks noChangeShapeType="1"/>
        </xdr:cNvSpPr>
      </xdr:nvSpPr>
      <xdr:spPr bwMode="auto">
        <a:xfrm flipV="1">
          <a:off x="16484600" y="7321550"/>
          <a:ext cx="8255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361950</xdr:colOff>
      <xdr:row>64</xdr:row>
      <xdr:rowOff>107950</xdr:rowOff>
    </xdr:from>
    <xdr:to>
      <xdr:col>2</xdr:col>
      <xdr:colOff>368300</xdr:colOff>
      <xdr:row>67</xdr:row>
      <xdr:rowOff>0</xdr:rowOff>
    </xdr:to>
    <xdr:grpSp>
      <xdr:nvGrpSpPr>
        <xdr:cNvPr id="530" name="Group 176">
          <a:extLst>
            <a:ext uri="{FF2B5EF4-FFF2-40B4-BE49-F238E27FC236}">
              <a16:creationId xmlns:a16="http://schemas.microsoft.com/office/drawing/2014/main" id="{00000000-0008-0000-1600-000012020000}"/>
            </a:ext>
          </a:extLst>
        </xdr:cNvPr>
        <xdr:cNvGrpSpPr>
          <a:grpSpLocks/>
        </xdr:cNvGrpSpPr>
      </xdr:nvGrpSpPr>
      <xdr:grpSpPr bwMode="auto">
        <a:xfrm>
          <a:off x="6785573" y="12899979"/>
          <a:ext cx="668959" cy="444224"/>
          <a:chOff x="1623" y="891"/>
          <a:chExt cx="41" cy="46"/>
        </a:xfrm>
      </xdr:grpSpPr>
      <xdr:sp macro="" textlink="">
        <xdr:nvSpPr>
          <xdr:cNvPr id="531" name="Drawing 56">
            <a:extLst>
              <a:ext uri="{FF2B5EF4-FFF2-40B4-BE49-F238E27FC236}">
                <a16:creationId xmlns:a16="http://schemas.microsoft.com/office/drawing/2014/main" id="{00000000-0008-0000-1600-000013020000}"/>
              </a:ext>
            </a:extLst>
          </xdr:cNvPr>
          <xdr:cNvSpPr>
            <a:spLocks/>
          </xdr:cNvSpPr>
        </xdr:nvSpPr>
        <xdr:spPr bwMode="auto">
          <a:xfrm>
            <a:off x="1623" y="891"/>
            <a:ext cx="38" cy="46"/>
          </a:xfrm>
          <a:custGeom>
            <a:avLst/>
            <a:gdLst>
              <a:gd name="T0" fmla="*/ 12015 w 16384"/>
              <a:gd name="T1" fmla="*/ 2048 h 16384"/>
              <a:gd name="T2" fmla="*/ 11651 w 16384"/>
              <a:gd name="T3" fmla="*/ 1639 h 16384"/>
              <a:gd name="T4" fmla="*/ 10923 w 16384"/>
              <a:gd name="T5" fmla="*/ 1024 h 16384"/>
              <a:gd name="T6" fmla="*/ 10194 w 16384"/>
              <a:gd name="T7" fmla="*/ 615 h 16384"/>
              <a:gd name="T8" fmla="*/ 8738 w 16384"/>
              <a:gd name="T9" fmla="*/ 205 h 16384"/>
              <a:gd name="T10" fmla="*/ 7282 w 16384"/>
              <a:gd name="T11" fmla="*/ 0 h 16384"/>
              <a:gd name="T12" fmla="*/ 5643 w 16384"/>
              <a:gd name="T13" fmla="*/ 0 h 16384"/>
              <a:gd name="T14" fmla="*/ 4915 w 16384"/>
              <a:gd name="T15" fmla="*/ 0 h 16384"/>
              <a:gd name="T16" fmla="*/ 4187 w 16384"/>
              <a:gd name="T17" fmla="*/ 205 h 16384"/>
              <a:gd name="T18" fmla="*/ 3095 w 16384"/>
              <a:gd name="T19" fmla="*/ 615 h 16384"/>
              <a:gd name="T20" fmla="*/ 2549 w 16384"/>
              <a:gd name="T21" fmla="*/ 1024 h 16384"/>
              <a:gd name="T22" fmla="*/ 2002 w 16384"/>
              <a:gd name="T23" fmla="*/ 1639 h 16384"/>
              <a:gd name="T24" fmla="*/ 1638 w 16384"/>
              <a:gd name="T25" fmla="*/ 2253 h 16384"/>
              <a:gd name="T26" fmla="*/ 1092 w 16384"/>
              <a:gd name="T27" fmla="*/ 2868 h 16384"/>
              <a:gd name="T28" fmla="*/ 728 w 16384"/>
              <a:gd name="T29" fmla="*/ 3892 h 16384"/>
              <a:gd name="T30" fmla="*/ 182 w 16384"/>
              <a:gd name="T31" fmla="*/ 5530 h 16384"/>
              <a:gd name="T32" fmla="*/ 0 w 16384"/>
              <a:gd name="T33" fmla="*/ 7168 h 16384"/>
              <a:gd name="T34" fmla="*/ 0 w 16384"/>
              <a:gd name="T35" fmla="*/ 8602 h 16384"/>
              <a:gd name="T36" fmla="*/ 364 w 16384"/>
              <a:gd name="T37" fmla="*/ 10445 h 16384"/>
              <a:gd name="T38" fmla="*/ 728 w 16384"/>
              <a:gd name="T39" fmla="*/ 12288 h 16384"/>
              <a:gd name="T40" fmla="*/ 1274 w 16384"/>
              <a:gd name="T41" fmla="*/ 13517 h 16384"/>
              <a:gd name="T42" fmla="*/ 1638 w 16384"/>
              <a:gd name="T43" fmla="*/ 14132 h 16384"/>
              <a:gd name="T44" fmla="*/ 2002 w 16384"/>
              <a:gd name="T45" fmla="*/ 14541 h 16384"/>
              <a:gd name="T46" fmla="*/ 2549 w 16384"/>
              <a:gd name="T47" fmla="*/ 15156 h 16384"/>
              <a:gd name="T48" fmla="*/ 3641 w 16384"/>
              <a:gd name="T49" fmla="*/ 15565 h 16384"/>
              <a:gd name="T50" fmla="*/ 5097 w 16384"/>
              <a:gd name="T51" fmla="*/ 15974 h 16384"/>
              <a:gd name="T52" fmla="*/ 6372 w 16384"/>
              <a:gd name="T53" fmla="*/ 16384 h 16384"/>
              <a:gd name="T54" fmla="*/ 7100 w 16384"/>
              <a:gd name="T55" fmla="*/ 16384 h 16384"/>
              <a:gd name="T56" fmla="*/ 8010 w 16384"/>
              <a:gd name="T57" fmla="*/ 16384 h 16384"/>
              <a:gd name="T58" fmla="*/ 8920 w 16384"/>
              <a:gd name="T59" fmla="*/ 16384 h 16384"/>
              <a:gd name="T60" fmla="*/ 9648 w 16384"/>
              <a:gd name="T61" fmla="*/ 16180 h 16384"/>
              <a:gd name="T62" fmla="*/ 10741 w 16384"/>
              <a:gd name="T63" fmla="*/ 15770 h 16384"/>
              <a:gd name="T64" fmla="*/ 11287 w 16384"/>
              <a:gd name="T65" fmla="*/ 15360 h 16384"/>
              <a:gd name="T66" fmla="*/ 11833 w 16384"/>
              <a:gd name="T67" fmla="*/ 14746 h 16384"/>
              <a:gd name="T68" fmla="*/ 12379 w 16384"/>
              <a:gd name="T69" fmla="*/ 13926 h 16384"/>
              <a:gd name="T70" fmla="*/ 12925 w 16384"/>
              <a:gd name="T71" fmla="*/ 13312 h 16384"/>
              <a:gd name="T72" fmla="*/ 13471 w 16384"/>
              <a:gd name="T73" fmla="*/ 12698 h 16384"/>
              <a:gd name="T74" fmla="*/ 14199 w 16384"/>
              <a:gd name="T75" fmla="*/ 11674 h 16384"/>
              <a:gd name="T76" fmla="*/ 15110 w 16384"/>
              <a:gd name="T77" fmla="*/ 10036 h 16384"/>
              <a:gd name="T78" fmla="*/ 15838 w 16384"/>
              <a:gd name="T79" fmla="*/ 9012 h 16384"/>
              <a:gd name="T80" fmla="*/ 16202 w 16384"/>
              <a:gd name="T81" fmla="*/ 8397 h 1638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w 16384"/>
              <a:gd name="T124" fmla="*/ 0 h 16384"/>
              <a:gd name="T125" fmla="*/ 16384 w 16384"/>
              <a:gd name="T126" fmla="*/ 16384 h 16384"/>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T123" t="T124" r="T125" b="T126"/>
            <a:pathLst>
              <a:path w="16384" h="16384">
                <a:moveTo>
                  <a:pt x="12197" y="2253"/>
                </a:moveTo>
                <a:lnTo>
                  <a:pt x="12015" y="2048"/>
                </a:lnTo>
                <a:lnTo>
                  <a:pt x="11833" y="1844"/>
                </a:lnTo>
                <a:lnTo>
                  <a:pt x="11651" y="1639"/>
                </a:lnTo>
                <a:lnTo>
                  <a:pt x="11469" y="1434"/>
                </a:lnTo>
                <a:lnTo>
                  <a:pt x="10923" y="1024"/>
                </a:lnTo>
                <a:lnTo>
                  <a:pt x="10559" y="820"/>
                </a:lnTo>
                <a:lnTo>
                  <a:pt x="10194" y="615"/>
                </a:lnTo>
                <a:lnTo>
                  <a:pt x="9466" y="410"/>
                </a:lnTo>
                <a:lnTo>
                  <a:pt x="8738" y="205"/>
                </a:lnTo>
                <a:lnTo>
                  <a:pt x="8010" y="0"/>
                </a:lnTo>
                <a:lnTo>
                  <a:pt x="7282" y="0"/>
                </a:lnTo>
                <a:lnTo>
                  <a:pt x="6372" y="0"/>
                </a:lnTo>
                <a:lnTo>
                  <a:pt x="5643" y="0"/>
                </a:lnTo>
                <a:lnTo>
                  <a:pt x="5279" y="0"/>
                </a:lnTo>
                <a:lnTo>
                  <a:pt x="4915" y="0"/>
                </a:lnTo>
                <a:lnTo>
                  <a:pt x="4551" y="0"/>
                </a:lnTo>
                <a:lnTo>
                  <a:pt x="4187" y="205"/>
                </a:lnTo>
                <a:lnTo>
                  <a:pt x="3459" y="410"/>
                </a:lnTo>
                <a:lnTo>
                  <a:pt x="3095" y="615"/>
                </a:lnTo>
                <a:lnTo>
                  <a:pt x="2913" y="820"/>
                </a:lnTo>
                <a:lnTo>
                  <a:pt x="2549" y="1024"/>
                </a:lnTo>
                <a:lnTo>
                  <a:pt x="2367" y="1229"/>
                </a:lnTo>
                <a:lnTo>
                  <a:pt x="2002" y="1639"/>
                </a:lnTo>
                <a:lnTo>
                  <a:pt x="1820" y="2048"/>
                </a:lnTo>
                <a:lnTo>
                  <a:pt x="1638" y="2253"/>
                </a:lnTo>
                <a:lnTo>
                  <a:pt x="1274" y="2458"/>
                </a:lnTo>
                <a:lnTo>
                  <a:pt x="1092" y="2868"/>
                </a:lnTo>
                <a:lnTo>
                  <a:pt x="910" y="3072"/>
                </a:lnTo>
                <a:lnTo>
                  <a:pt x="728" y="3892"/>
                </a:lnTo>
                <a:lnTo>
                  <a:pt x="364" y="4711"/>
                </a:lnTo>
                <a:lnTo>
                  <a:pt x="182" y="5530"/>
                </a:lnTo>
                <a:lnTo>
                  <a:pt x="182" y="6349"/>
                </a:lnTo>
                <a:lnTo>
                  <a:pt x="0" y="7168"/>
                </a:lnTo>
                <a:lnTo>
                  <a:pt x="0" y="7988"/>
                </a:lnTo>
                <a:lnTo>
                  <a:pt x="0" y="8602"/>
                </a:lnTo>
                <a:lnTo>
                  <a:pt x="182" y="9626"/>
                </a:lnTo>
                <a:lnTo>
                  <a:pt x="364" y="10445"/>
                </a:lnTo>
                <a:lnTo>
                  <a:pt x="546" y="11264"/>
                </a:lnTo>
                <a:lnTo>
                  <a:pt x="728" y="12288"/>
                </a:lnTo>
                <a:lnTo>
                  <a:pt x="1092" y="13108"/>
                </a:lnTo>
                <a:lnTo>
                  <a:pt x="1274" y="13517"/>
                </a:lnTo>
                <a:lnTo>
                  <a:pt x="1456" y="13722"/>
                </a:lnTo>
                <a:lnTo>
                  <a:pt x="1638" y="14132"/>
                </a:lnTo>
                <a:lnTo>
                  <a:pt x="1820" y="14336"/>
                </a:lnTo>
                <a:lnTo>
                  <a:pt x="2002" y="14541"/>
                </a:lnTo>
                <a:lnTo>
                  <a:pt x="2367" y="14950"/>
                </a:lnTo>
                <a:lnTo>
                  <a:pt x="2549" y="15156"/>
                </a:lnTo>
                <a:lnTo>
                  <a:pt x="2913" y="15360"/>
                </a:lnTo>
                <a:lnTo>
                  <a:pt x="3641" y="15565"/>
                </a:lnTo>
                <a:lnTo>
                  <a:pt x="4369" y="15770"/>
                </a:lnTo>
                <a:lnTo>
                  <a:pt x="5097" y="15974"/>
                </a:lnTo>
                <a:lnTo>
                  <a:pt x="5825" y="16180"/>
                </a:lnTo>
                <a:lnTo>
                  <a:pt x="6372" y="16384"/>
                </a:lnTo>
                <a:lnTo>
                  <a:pt x="6736" y="16384"/>
                </a:lnTo>
                <a:lnTo>
                  <a:pt x="7100" y="16384"/>
                </a:lnTo>
                <a:lnTo>
                  <a:pt x="7464" y="16384"/>
                </a:lnTo>
                <a:lnTo>
                  <a:pt x="8010" y="16384"/>
                </a:lnTo>
                <a:lnTo>
                  <a:pt x="8556" y="16384"/>
                </a:lnTo>
                <a:lnTo>
                  <a:pt x="8920" y="16384"/>
                </a:lnTo>
                <a:lnTo>
                  <a:pt x="9284" y="16384"/>
                </a:lnTo>
                <a:lnTo>
                  <a:pt x="9648" y="16180"/>
                </a:lnTo>
                <a:lnTo>
                  <a:pt x="10377" y="15974"/>
                </a:lnTo>
                <a:lnTo>
                  <a:pt x="10741" y="15770"/>
                </a:lnTo>
                <a:lnTo>
                  <a:pt x="11105" y="15565"/>
                </a:lnTo>
                <a:lnTo>
                  <a:pt x="11287" y="15360"/>
                </a:lnTo>
                <a:lnTo>
                  <a:pt x="11651" y="15156"/>
                </a:lnTo>
                <a:lnTo>
                  <a:pt x="11833" y="14746"/>
                </a:lnTo>
                <a:lnTo>
                  <a:pt x="12197" y="14336"/>
                </a:lnTo>
                <a:lnTo>
                  <a:pt x="12379" y="13926"/>
                </a:lnTo>
                <a:lnTo>
                  <a:pt x="12743" y="13517"/>
                </a:lnTo>
                <a:lnTo>
                  <a:pt x="12925" y="13312"/>
                </a:lnTo>
                <a:lnTo>
                  <a:pt x="13107" y="13108"/>
                </a:lnTo>
                <a:lnTo>
                  <a:pt x="13471" y="12698"/>
                </a:lnTo>
                <a:lnTo>
                  <a:pt x="13653" y="12288"/>
                </a:lnTo>
                <a:lnTo>
                  <a:pt x="14199" y="11674"/>
                </a:lnTo>
                <a:lnTo>
                  <a:pt x="14746" y="10854"/>
                </a:lnTo>
                <a:lnTo>
                  <a:pt x="15110" y="10036"/>
                </a:lnTo>
                <a:lnTo>
                  <a:pt x="15656" y="9216"/>
                </a:lnTo>
                <a:lnTo>
                  <a:pt x="15838" y="9012"/>
                </a:lnTo>
                <a:lnTo>
                  <a:pt x="16020" y="8602"/>
                </a:lnTo>
                <a:lnTo>
                  <a:pt x="16202" y="8397"/>
                </a:lnTo>
                <a:lnTo>
                  <a:pt x="16384" y="8192"/>
                </a:lnTo>
              </a:path>
            </a:pathLst>
          </a:cu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32" name="Drawing 89">
            <a:extLst>
              <a:ext uri="{FF2B5EF4-FFF2-40B4-BE49-F238E27FC236}">
                <a16:creationId xmlns:a16="http://schemas.microsoft.com/office/drawing/2014/main" id="{00000000-0008-0000-1600-000014020000}"/>
              </a:ext>
            </a:extLst>
          </xdr:cNvPr>
          <xdr:cNvSpPr>
            <a:spLocks/>
          </xdr:cNvSpPr>
        </xdr:nvSpPr>
        <xdr:spPr bwMode="auto">
          <a:xfrm rot="1442818">
            <a:off x="1656" y="910"/>
            <a:ext cx="8" cy="13"/>
          </a:xfrm>
          <a:custGeom>
            <a:avLst/>
            <a:gdLst>
              <a:gd name="T0" fmla="*/ 8192 w 16384"/>
              <a:gd name="T1" fmla="*/ 0 h 16384"/>
              <a:gd name="T2" fmla="*/ 0 w 16384"/>
              <a:gd name="T3" fmla="*/ 16384 h 16384"/>
              <a:gd name="T4" fmla="*/ 16384 w 16384"/>
              <a:gd name="T5" fmla="*/ 16384 h 16384"/>
              <a:gd name="T6" fmla="*/ 8192 w 16384"/>
              <a:gd name="T7" fmla="*/ 0 h 16384"/>
              <a:gd name="T8" fmla="*/ 0 60000 65536"/>
              <a:gd name="T9" fmla="*/ 0 60000 65536"/>
              <a:gd name="T10" fmla="*/ 0 60000 65536"/>
              <a:gd name="T11" fmla="*/ 0 60000 65536"/>
              <a:gd name="T12" fmla="*/ 0 w 16384"/>
              <a:gd name="T13" fmla="*/ 0 h 16384"/>
              <a:gd name="T14" fmla="*/ 16384 w 16384"/>
              <a:gd name="T15" fmla="*/ 16384 h 16384"/>
            </a:gdLst>
            <a:ahLst/>
            <a:cxnLst>
              <a:cxn ang="T8">
                <a:pos x="T0" y="T1"/>
              </a:cxn>
              <a:cxn ang="T9">
                <a:pos x="T2" y="T3"/>
              </a:cxn>
              <a:cxn ang="T10">
                <a:pos x="T4" y="T5"/>
              </a:cxn>
              <a:cxn ang="T11">
                <a:pos x="T6" y="T7"/>
              </a:cxn>
            </a:cxnLst>
            <a:rect l="T12" t="T13" r="T14" b="T15"/>
            <a:pathLst>
              <a:path w="16384" h="16384">
                <a:moveTo>
                  <a:pt x="8192" y="0"/>
                </a:moveTo>
                <a:lnTo>
                  <a:pt x="0" y="16384"/>
                </a:lnTo>
                <a:lnTo>
                  <a:pt x="16384" y="16384"/>
                </a:lnTo>
                <a:lnTo>
                  <a:pt x="8192" y="0"/>
                </a:lnTo>
                <a:close/>
              </a:path>
            </a:pathLst>
          </a:custGeom>
          <a:solidFill>
            <a:srgbClr val="000000"/>
          </a:solidFill>
          <a:ln w="9525">
            <a:solidFill>
              <a:srgbClr val="000000"/>
            </a:solidFill>
            <a:round/>
            <a:headEnd/>
            <a:tailEnd/>
          </a:ln>
        </xdr:spPr>
      </xdr:sp>
    </xdr:grpSp>
    <xdr:clientData/>
  </xdr:twoCellAnchor>
  <xdr:twoCellAnchor editAs="oneCell">
    <xdr:from>
      <xdr:col>1</xdr:col>
      <xdr:colOff>101231</xdr:colOff>
      <xdr:row>4</xdr:row>
      <xdr:rowOff>27577</xdr:rowOff>
    </xdr:from>
    <xdr:to>
      <xdr:col>6</xdr:col>
      <xdr:colOff>368685</xdr:colOff>
      <xdr:row>21</xdr:row>
      <xdr:rowOff>561377</xdr:rowOff>
    </xdr:to>
    <xdr:pic>
      <xdr:nvPicPr>
        <xdr:cNvPr id="535" name="Picture 534" descr="Wiring Diagram Symbols Legend (With images) | Process flow chart ...">
          <a:extLst>
            <a:ext uri="{FF2B5EF4-FFF2-40B4-BE49-F238E27FC236}">
              <a16:creationId xmlns:a16="http://schemas.microsoft.com/office/drawing/2014/main" id="{00000000-0008-0000-1600-000017020000}"/>
            </a:ext>
          </a:extLst>
        </xdr:cNvPr>
        <xdr:cNvPicPr>
          <a:picLocks noChangeAspect="1" noChangeArrowheads="1"/>
        </xdr:cNvPicPr>
      </xdr:nvPicPr>
      <xdr:blipFill>
        <a:blip xmlns:r="http://purl.oclc.org/ooxml/officeDocument/relationships" r:embed="rId3">
          <a:extLst>
            <a:ext uri="{28A0092B-C50C-407E-A947-70E740481C1C}">
              <a14:useLocalDpi xmlns:a14="http://schemas.microsoft.com/office/drawing/2010/main" val="0"/>
            </a:ext>
          </a:extLst>
        </a:blip>
        <a:srcRect/>
        <a:stretch>
          <a:fillRect/>
        </a:stretch>
      </xdr:blipFill>
      <xdr:spPr bwMode="auto">
        <a:xfrm>
          <a:off x="5991086" y="773012"/>
          <a:ext cx="3350425" cy="3340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purl.oclc.org/ooxml/drawingml/spreadsheetDrawing" xmlns:a="http://purl.oclc.org/ooxml/drawingml/main">
  <xdr:twoCellAnchor>
    <xdr:from>
      <xdr:col>1</xdr:col>
      <xdr:colOff>0</xdr:colOff>
      <xdr:row>9</xdr:row>
      <xdr:rowOff>0</xdr:rowOff>
    </xdr:from>
    <xdr:to>
      <xdr:col>14</xdr:col>
      <xdr:colOff>161925</xdr:colOff>
      <xdr:row>50</xdr:row>
      <xdr:rowOff>133349</xdr:rowOff>
    </xdr:to>
    <xdr:graphicFrame macro="">
      <xdr:nvGraphicFramePr>
        <xdr:cNvPr id="3" name="Diagram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purl.oclc.org/ooxml/drawingml/diagram">
          <dgm:relIds xmlns:dgm="http://purl.oclc.org/ooxml/drawingml/diagram" xmlns:r="http://purl.oclc.org/ooxml/officeDocument/relationships" r:dm="rId1" r:lo="rId2" r:qs="rId3" r:cs="rId4"/>
        </a:graphicData>
      </a:graphic>
    </xdr:graphicFrame>
    <xdr:clientData/>
  </xdr:twoCellAnchor>
  <xdr:twoCellAnchor>
    <xdr:from>
      <xdr:col>16</xdr:col>
      <xdr:colOff>0</xdr:colOff>
      <xdr:row>8</xdr:row>
      <xdr:rowOff>66675</xdr:rowOff>
    </xdr:from>
    <xdr:to>
      <xdr:col>19</xdr:col>
      <xdr:colOff>276225</xdr:colOff>
      <xdr:row>10</xdr:row>
      <xdr:rowOff>85725</xdr:rowOff>
    </xdr:to>
    <xdr:sp macro="[0]!Open8D_Blank_Report" textlink="">
      <xdr:nvSpPr>
        <xdr:cNvPr id="2" name="Rounded Rectangle 1">
          <a:extLst>
            <a:ext uri="{FF2B5EF4-FFF2-40B4-BE49-F238E27FC236}">
              <a16:creationId xmlns:a16="http://schemas.microsoft.com/office/drawing/2014/main" id="{00000000-0008-0000-0100-000002000000}"/>
            </a:ext>
          </a:extLst>
        </xdr:cNvPr>
        <xdr:cNvSpPr/>
      </xdr:nvSpPr>
      <xdr:spPr>
        <a:xfrm>
          <a:off x="8429625" y="1400175"/>
          <a:ext cx="2105025" cy="409575"/>
        </a:xfrm>
        <a:prstGeom prst="roundRect">
          <a:avLst/>
        </a:prstGeom>
      </xdr:spPr>
      <xdr:style>
        <a:lnRef idx="2">
          <a:schemeClr val="accent3">
            <a:shade val="5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1400">
              <a:latin typeface="Tahoma" panose="020B0604030504040204" pitchFamily="34" charset="0"/>
              <a:ea typeface="Tahoma" panose="020B0604030504040204" pitchFamily="34" charset="0"/>
              <a:cs typeface="Tahoma" panose="020B0604030504040204" pitchFamily="34" charset="0"/>
            </a:rPr>
            <a:t>Utilize</a:t>
          </a:r>
          <a:r>
            <a:rPr lang="en-US" sz="1400" baseline="0%">
              <a:latin typeface="Tahoma" panose="020B0604030504040204" pitchFamily="34" charset="0"/>
              <a:ea typeface="Tahoma" panose="020B0604030504040204" pitchFamily="34" charset="0"/>
              <a:cs typeface="Tahoma" panose="020B0604030504040204" pitchFamily="34" charset="0"/>
            </a:rPr>
            <a:t> Blank 8D Form</a:t>
          </a:r>
          <a:endParaRPr lang="en-US" sz="140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15</xdr:col>
      <xdr:colOff>495300</xdr:colOff>
      <xdr:row>1</xdr:row>
      <xdr:rowOff>95250</xdr:rowOff>
    </xdr:from>
    <xdr:to>
      <xdr:col>19</xdr:col>
      <xdr:colOff>247650</xdr:colOff>
      <xdr:row>6</xdr:row>
      <xdr:rowOff>142875</xdr:rowOff>
    </xdr:to>
    <xdr:sp macro="[0]!OpenDetails" textlink="">
      <xdr:nvSpPr>
        <xdr:cNvPr id="4" name="Right Arrow 3">
          <a:extLst>
            <a:ext uri="{FF2B5EF4-FFF2-40B4-BE49-F238E27FC236}">
              <a16:creationId xmlns:a16="http://schemas.microsoft.com/office/drawing/2014/main" id="{00000000-0008-0000-0100-000004000000}"/>
            </a:ext>
          </a:extLst>
        </xdr:cNvPr>
        <xdr:cNvSpPr/>
      </xdr:nvSpPr>
      <xdr:spPr>
        <a:xfrm>
          <a:off x="8743950" y="95250"/>
          <a:ext cx="2190750" cy="1000125"/>
        </a:xfrm>
        <a:prstGeom prst="rightArrow">
          <a:avLst/>
        </a:prstGeom>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Tahoma" panose="020B0604030504040204" pitchFamily="34" charset="0"/>
              <a:ea typeface="Tahoma" panose="020B0604030504040204" pitchFamily="34" charset="0"/>
              <a:cs typeface="Tahoma" panose="020B0604030504040204" pitchFamily="34" charset="0"/>
            </a:rPr>
            <a:t>Proceed to Details</a:t>
          </a:r>
        </a:p>
      </xdr:txBody>
    </xdr:sp>
    <xdr:clientData/>
  </xdr:twoCellAnchor>
</xdr:wsDr>
</file>

<file path=xl/drawings/drawing20.xml><?xml version="1.0" encoding="utf-8"?>
<xdr:wsDr xmlns:xdr="http://purl.oclc.org/ooxml/drawingml/spreadsheetDrawing" xmlns:a="http://purl.oclc.org/ooxml/drawingml/main">
  <xdr:twoCellAnchor editAs="oneCell">
    <xdr:from>
      <xdr:col>0</xdr:col>
      <xdr:colOff>15241</xdr:colOff>
      <xdr:row>0</xdr:row>
      <xdr:rowOff>7620</xdr:rowOff>
    </xdr:from>
    <xdr:to>
      <xdr:col>13</xdr:col>
      <xdr:colOff>213361</xdr:colOff>
      <xdr:row>33</xdr:row>
      <xdr:rowOff>130901</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rotWithShape="1">
        <a:blip xmlns:r="http://purl.oclc.org/ooxml/officeDocument/relationships" r:embed="rId1"/>
        <a:srcRect t="9.299%"/>
        <a:stretch/>
      </xdr:blipFill>
      <xdr:spPr>
        <a:xfrm>
          <a:off x="15241" y="7620"/>
          <a:ext cx="8122920" cy="6158321"/>
        </a:xfrm>
        <a:prstGeom prst="rect">
          <a:avLst/>
        </a:prstGeom>
      </xdr:spPr>
    </xdr:pic>
    <xdr:clientData/>
  </xdr:twoCellAnchor>
</xdr:wsDr>
</file>

<file path=xl/drawings/drawing21.xml><?xml version="1.0" encoding="utf-8"?>
<xdr:wsDr xmlns:xdr="http://purl.oclc.org/ooxml/drawingml/spreadsheetDrawing" xmlns:a="http://purl.oclc.org/ooxml/drawingml/main">
  <xdr:twoCellAnchor>
    <xdr:from>
      <xdr:col>4</xdr:col>
      <xdr:colOff>209550</xdr:colOff>
      <xdr:row>29</xdr:row>
      <xdr:rowOff>133350</xdr:rowOff>
    </xdr:from>
    <xdr:to>
      <xdr:col>15</xdr:col>
      <xdr:colOff>2884714</xdr:colOff>
      <xdr:row>46</xdr:row>
      <xdr:rowOff>57150</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xdr:from>
      <xdr:col>4</xdr:col>
      <xdr:colOff>219075</xdr:colOff>
      <xdr:row>46</xdr:row>
      <xdr:rowOff>114300</xdr:rowOff>
    </xdr:from>
    <xdr:to>
      <xdr:col>16</xdr:col>
      <xdr:colOff>0</xdr:colOff>
      <xdr:row>64</xdr:row>
      <xdr:rowOff>142875</xdr:rowOff>
    </xdr:to>
    <xdr:graphicFrame macro="">
      <xdr:nvGraphicFramePr>
        <xdr:cNvPr id="3" name="Chart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10</xdr:col>
      <xdr:colOff>971550</xdr:colOff>
      <xdr:row>9</xdr:row>
      <xdr:rowOff>0</xdr:rowOff>
    </xdr:from>
    <xdr:to>
      <xdr:col>15</xdr:col>
      <xdr:colOff>2898321</xdr:colOff>
      <xdr:row>29</xdr:row>
      <xdr:rowOff>0</xdr:rowOff>
    </xdr:to>
    <xdr:graphicFrame macro="">
      <xdr:nvGraphicFramePr>
        <xdr:cNvPr id="4" name="Chart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wsDr>
</file>

<file path=xl/drawings/drawing22.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2</xdr:col>
          <xdr:colOff>152400</xdr:colOff>
          <xdr:row>6</xdr:row>
          <xdr:rowOff>152400</xdr:rowOff>
        </xdr:from>
        <xdr:to>
          <xdr:col>11</xdr:col>
          <xdr:colOff>457200</xdr:colOff>
          <xdr:row>17</xdr:row>
          <xdr:rowOff>152400</xdr:rowOff>
        </xdr:to>
        <xdr:sp macro="" textlink="">
          <xdr:nvSpPr>
            <xdr:cNvPr id="40961" name="Comment 1" hidden="1">
              <a:extLst>
                <a:ext uri="{FF2B5EF4-FFF2-40B4-BE49-F238E27FC236}">
                  <a16:creationId xmlns:a16="http://schemas.microsoft.com/office/drawing/2014/main" id="{1C891D2C-0935-1DAE-947D-011483113819}"/>
                </a:ext>
              </a:extLst>
            </xdr:cNvPr>
            <xdr:cNvSpPr txBox="1">
              <a:spLocks noChangeArrowheads="1"/>
            </xdr:cNvSpPr>
          </xdr:nvSpPr>
          <xdr:spPr bwMode="auto">
            <a:xfrm>
              <a:off x="1676400" y="1079500"/>
              <a:ext cx="7251700" cy="23241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1200" b="0" i="0" u="sng" strike="noStrike" baseline="0%">
                  <a:solidFill>
                    <a:srgbClr val="000000"/>
                  </a:solidFill>
                  <a:latin typeface="Tahoma" pitchFamily="2" charset="0"/>
                  <a:ea typeface="Tahoma" pitchFamily="2" charset="0"/>
                  <a:cs typeface="Tahoma" pitchFamily="2" charset="0"/>
                </a:rPr>
                <a:t>Continuous Gage R&amp;R:</a:t>
              </a:r>
              <a:endParaRPr lang="en-US" sz="12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1200" b="0" i="0" u="none" strike="noStrike" baseline="0%">
                  <a:solidFill>
                    <a:srgbClr val="000000"/>
                  </a:solidFill>
                  <a:latin typeface="Tahoma" pitchFamily="2" charset="0"/>
                  <a:ea typeface="Tahoma" pitchFamily="2" charset="0"/>
                  <a:cs typeface="Tahoma" pitchFamily="2" charset="0"/>
                </a:rPr>
                <a:t>The Continuous GR&amp;R provides an assessment of the Repeatability and Reproducibility of a measurement system.  It represents the total variation in the measurement system.</a:t>
              </a:r>
            </a:p>
            <a:p>
              <a:pPr algn="l" rtl="0">
                <a:defRPr sz="1000"/>
              </a:pPr>
              <a:r>
                <a:rPr lang="en-US" sz="1200" b="0" i="0" u="none" strike="noStrike" baseline="0%">
                  <a:solidFill>
                    <a:srgbClr val="000000"/>
                  </a:solidFill>
                  <a:latin typeface="Tahoma" pitchFamily="2" charset="0"/>
                  <a:ea typeface="Tahoma" pitchFamily="2" charset="0"/>
                  <a:cs typeface="Tahoma" pitchFamily="2" charset="0"/>
                </a:rPr>
                <a:t>When you multiply #operators X #trials X #parts you should achieve a minimum value of 30</a:t>
              </a:r>
            </a:p>
            <a:p>
              <a:pPr algn="l" rtl="0">
                <a:defRPr sz="1000"/>
              </a:pPr>
              <a:endParaRPr lang="en-US" sz="1200" b="0" i="0" u="none" strike="noStrike" baseline="0%">
                <a:solidFill>
                  <a:srgbClr val="000000"/>
                </a:solidFill>
                <a:latin typeface="Tahoma" pitchFamily="2" charset="0"/>
                <a:ea typeface="Tahoma" pitchFamily="2" charset="0"/>
                <a:cs typeface="Tahoma" pitchFamily="2" charset="0"/>
              </a:endParaRPr>
            </a:p>
            <a:p>
              <a:pPr algn="l" rtl="0">
                <a:defRPr sz="1000"/>
              </a:pPr>
              <a:r>
                <a:rPr lang="en-US" sz="1200" b="0" i="0" u="sng" strike="noStrike" baseline="0%">
                  <a:solidFill>
                    <a:srgbClr val="000000"/>
                  </a:solidFill>
                  <a:latin typeface="Tahoma" pitchFamily="2" charset="0"/>
                  <a:ea typeface="Tahoma" pitchFamily="2" charset="0"/>
                  <a:cs typeface="Tahoma" pitchFamily="2" charset="0"/>
                </a:rPr>
                <a:t>Acceptance Criteria:</a:t>
              </a:r>
              <a:r>
                <a:rPr lang="en-US" sz="1200" b="0" i="0" u="none" strike="noStrike" baseline="0%">
                  <a:solidFill>
                    <a:srgbClr val="000000"/>
                  </a:solidFill>
                  <a:latin typeface="Tahoma" pitchFamily="2" charset="0"/>
                  <a:ea typeface="Tahoma" pitchFamily="2" charset="0"/>
                  <a:cs typeface="Tahoma" pitchFamily="2" charset="0"/>
                </a:rPr>
                <a:t> Any studies that are above a 10% contribution are not acceptable and should be investigated further in minitab.  Following six sigma guidelines, the % contribution of the gage should be compared to the standard deviation and centering of the process to determine the significance of the gage error.  It may be necessary to train operators further to improve the % contribution.  If the GR&amp;R cannot be improved, establishing operating limits for the process based on the % contribution should be considered. </a:t>
              </a:r>
            </a:p>
          </xdr:txBody>
        </xdr:sp>
        <xdr:clientData/>
      </xdr:twoCellAnchor>
    </mc:Fallback>
  </mc:AlternateContent>
  <mc:AlternateContent xmlns:mc="http://schemas.openxmlformats.org/markup-compatibility/2006">
    <mc:Choice xmlns:v="urn:schemas-microsoft-com:vml" Requires="v"/>
    <mc:Fallback>
      <xdr:twoCellAnchor editAs="absolute">
        <xdr:from>
          <xdr:col>8</xdr:col>
          <xdr:colOff>203200</xdr:colOff>
          <xdr:row>9</xdr:row>
          <xdr:rowOff>0</xdr:rowOff>
        </xdr:from>
        <xdr:to>
          <xdr:col>9</xdr:col>
          <xdr:colOff>609600</xdr:colOff>
          <xdr:row>10</xdr:row>
          <xdr:rowOff>152400</xdr:rowOff>
        </xdr:to>
        <xdr:sp macro="" textlink="">
          <xdr:nvSpPr>
            <xdr:cNvPr id="40962" name="Comment 2" hidden="1">
              <a:extLst>
                <a:ext uri="{FF2B5EF4-FFF2-40B4-BE49-F238E27FC236}">
                  <a16:creationId xmlns:a16="http://schemas.microsoft.com/office/drawing/2014/main" id="{63FC4B39-59E7-C2E5-E5D5-665932FE92AA}"/>
                </a:ext>
              </a:extLst>
            </xdr:cNvPr>
            <xdr:cNvSpPr txBox="1">
              <a:spLocks noChangeArrowheads="1"/>
            </xdr:cNvSpPr>
          </xdr:nvSpPr>
          <xdr:spPr bwMode="auto">
            <a:xfrm>
              <a:off x="6464300" y="1574800"/>
              <a:ext cx="1016000" cy="3683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1000" b="0" i="0" u="none" strike="noStrike" baseline="0%">
                  <a:solidFill>
                    <a:srgbClr val="000000"/>
                  </a:solidFill>
                  <a:latin typeface="Tahoma" pitchFamily="2" charset="0"/>
                  <a:ea typeface="Tahoma" pitchFamily="2" charset="0"/>
                  <a:cs typeface="Tahoma" pitchFamily="2" charset="0"/>
                </a:rPr>
                <a:t>Enter nominal spec value here</a:t>
              </a:r>
            </a:p>
          </xdr:txBody>
        </xdr:sp>
        <xdr:clientData/>
      </xdr:twoCellAnchor>
    </mc:Fallback>
  </mc:AlternateContent>
  <mc:AlternateContent xmlns:mc="http://schemas.openxmlformats.org/markup-compatibility/2006">
    <mc:Choice xmlns:v="urn:schemas-microsoft-com:vml" Requires="v"/>
    <mc:Fallback>
      <xdr:twoCellAnchor editAs="absolute">
        <xdr:from>
          <xdr:col>8</xdr:col>
          <xdr:colOff>203200</xdr:colOff>
          <xdr:row>10</xdr:row>
          <xdr:rowOff>0</xdr:rowOff>
        </xdr:from>
        <xdr:to>
          <xdr:col>10</xdr:col>
          <xdr:colOff>660400</xdr:colOff>
          <xdr:row>10</xdr:row>
          <xdr:rowOff>254000</xdr:rowOff>
        </xdr:to>
        <xdr:sp macro="" textlink="">
          <xdr:nvSpPr>
            <xdr:cNvPr id="40963" name="Comment 3" hidden="1">
              <a:extLst>
                <a:ext uri="{FF2B5EF4-FFF2-40B4-BE49-F238E27FC236}">
                  <a16:creationId xmlns:a16="http://schemas.microsoft.com/office/drawing/2014/main" id="{BCA12AFA-9AA7-DC6E-4DCC-E1BB9533F68A}"/>
                </a:ext>
              </a:extLst>
            </xdr:cNvPr>
            <xdr:cNvSpPr txBox="1">
              <a:spLocks noChangeArrowheads="1"/>
            </xdr:cNvSpPr>
          </xdr:nvSpPr>
          <xdr:spPr bwMode="auto">
            <a:xfrm>
              <a:off x="6464300" y="1790700"/>
              <a:ext cx="1866900" cy="2159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1000" b="0" i="0" u="none" strike="noStrike" baseline="0%">
                  <a:solidFill>
                    <a:srgbClr val="000000"/>
                  </a:solidFill>
                  <a:latin typeface="Tahoma" pitchFamily="2" charset="0"/>
                  <a:ea typeface="Tahoma" pitchFamily="2" charset="0"/>
                  <a:cs typeface="Tahoma" pitchFamily="2" charset="0"/>
                </a:rPr>
                <a:t>Enter + tolerance here, </a:t>
              </a:r>
              <a:r>
                <a:rPr lang="en-US" sz="1000" b="0" i="0" u="sng" strike="noStrike" baseline="0%">
                  <a:solidFill>
                    <a:srgbClr val="000000"/>
                  </a:solidFill>
                  <a:latin typeface="Tahoma" pitchFamily="2" charset="0"/>
                  <a:ea typeface="Tahoma" pitchFamily="2" charset="0"/>
                  <a:cs typeface="Tahoma" pitchFamily="2" charset="0"/>
                </a:rPr>
                <a:t>not</a:t>
              </a:r>
              <a:r>
                <a:rPr lang="en-US" sz="1000" b="0" i="0" u="none" strike="noStrike" baseline="0%">
                  <a:solidFill>
                    <a:srgbClr val="000000"/>
                  </a:solidFill>
                  <a:latin typeface="Tahoma" pitchFamily="2" charset="0"/>
                  <a:ea typeface="Tahoma" pitchFamily="2" charset="0"/>
                  <a:cs typeface="Tahoma" pitchFamily="2" charset="0"/>
                </a:rPr>
                <a:t> USL</a:t>
              </a:r>
            </a:p>
          </xdr:txBody>
        </xdr:sp>
        <xdr:clientData/>
      </xdr:twoCellAnchor>
    </mc:Fallback>
  </mc:AlternateContent>
  <mc:AlternateContent xmlns:mc="http://schemas.openxmlformats.org/markup-compatibility/2006">
    <mc:Choice xmlns:v="urn:schemas-microsoft-com:vml" Requires="v"/>
    <mc:Fallback>
      <xdr:twoCellAnchor editAs="absolute">
        <xdr:from>
          <xdr:col>8</xdr:col>
          <xdr:colOff>203200</xdr:colOff>
          <xdr:row>11</xdr:row>
          <xdr:rowOff>0</xdr:rowOff>
        </xdr:from>
        <xdr:to>
          <xdr:col>10</xdr:col>
          <xdr:colOff>863600</xdr:colOff>
          <xdr:row>11</xdr:row>
          <xdr:rowOff>254000</xdr:rowOff>
        </xdr:to>
        <xdr:sp macro="" textlink="">
          <xdr:nvSpPr>
            <xdr:cNvPr id="40964" name="Comment 4" hidden="1">
              <a:extLst>
                <a:ext uri="{FF2B5EF4-FFF2-40B4-BE49-F238E27FC236}">
                  <a16:creationId xmlns:a16="http://schemas.microsoft.com/office/drawing/2014/main" id="{17842930-9C56-0890-6157-D5F806352EDE}"/>
                </a:ext>
              </a:extLst>
            </xdr:cNvPr>
            <xdr:cNvSpPr txBox="1">
              <a:spLocks noChangeArrowheads="1"/>
            </xdr:cNvSpPr>
          </xdr:nvSpPr>
          <xdr:spPr bwMode="auto">
            <a:xfrm>
              <a:off x="6464300" y="2006600"/>
              <a:ext cx="2006600" cy="2159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1000" b="0" i="0" u="none" strike="noStrike" baseline="0%">
                  <a:solidFill>
                    <a:srgbClr val="000000"/>
                  </a:solidFill>
                  <a:latin typeface="Tahoma" pitchFamily="2" charset="0"/>
                  <a:ea typeface="Tahoma" pitchFamily="2" charset="0"/>
                  <a:cs typeface="Tahoma" pitchFamily="2" charset="0"/>
                </a:rPr>
                <a:t>Enter - tolerance here, </a:t>
              </a:r>
              <a:r>
                <a:rPr lang="en-US" sz="1000" b="0" i="0" u="sng" strike="noStrike" baseline="0%">
                  <a:solidFill>
                    <a:srgbClr val="000000"/>
                  </a:solidFill>
                  <a:latin typeface="Tahoma" pitchFamily="2" charset="0"/>
                  <a:ea typeface="Tahoma" pitchFamily="2" charset="0"/>
                  <a:cs typeface="Tahoma" pitchFamily="2" charset="0"/>
                </a:rPr>
                <a:t>not</a:t>
              </a:r>
              <a:r>
                <a:rPr lang="en-US" sz="1000" b="0" i="0" u="none" strike="noStrike" baseline="0%">
                  <a:solidFill>
                    <a:srgbClr val="000000"/>
                  </a:solidFill>
                  <a:latin typeface="Tahoma" pitchFamily="2" charset="0"/>
                  <a:ea typeface="Tahoma" pitchFamily="2" charset="0"/>
                  <a:cs typeface="Tahoma" pitchFamily="2" charset="0"/>
                </a:rPr>
                <a:t> LSL</a:t>
              </a: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558800</xdr:colOff>
          <xdr:row>15</xdr:row>
          <xdr:rowOff>101600</xdr:rowOff>
        </xdr:from>
        <xdr:to>
          <xdr:col>8</xdr:col>
          <xdr:colOff>203200</xdr:colOff>
          <xdr:row>15</xdr:row>
          <xdr:rowOff>101600</xdr:rowOff>
        </xdr:to>
        <xdr:sp macro="" textlink="">
          <xdr:nvSpPr>
            <xdr:cNvPr id="40965" name="Comment 5" hidden="1">
              <a:extLst>
                <a:ext uri="{FF2B5EF4-FFF2-40B4-BE49-F238E27FC236}">
                  <a16:creationId xmlns:a16="http://schemas.microsoft.com/office/drawing/2014/main" id="{BE6D9F25-7A83-D8A9-9673-F6E17ADEBD88}"/>
                </a:ext>
              </a:extLst>
            </xdr:cNvPr>
            <xdr:cNvSpPr txBox="1">
              <a:spLocks noChangeArrowheads="1"/>
            </xdr:cNvSpPr>
          </xdr:nvSpPr>
          <xdr:spPr bwMode="auto">
            <a:xfrm>
              <a:off x="4406900" y="3022600"/>
              <a:ext cx="2057400" cy="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1000" b="0" i="0" u="none" strike="noStrike" baseline="0%">
                  <a:solidFill>
                    <a:srgbClr val="000000"/>
                  </a:solidFill>
                  <a:latin typeface="Tahoma" pitchFamily="2" charset="0"/>
                  <a:ea typeface="Tahoma" pitchFamily="2" charset="0"/>
                  <a:cs typeface="Tahoma" pitchFamily="2" charset="0"/>
                </a:rPr>
                <a:t>Enter name of operator here</a:t>
              </a:r>
            </a:p>
          </xdr:txBody>
        </xdr:sp>
        <xdr:clientData/>
      </xdr:twoCellAnchor>
    </mc:Fallback>
  </mc:AlternateContent>
  <mc:AlternateContent xmlns:mc="http://schemas.openxmlformats.org/markup-compatibility/2006">
    <mc:Choice xmlns:v="urn:schemas-microsoft-com:vml" Requires="v"/>
    <mc:Fallback>
      <xdr:twoCellAnchor editAs="absolute">
        <xdr:from>
          <xdr:col>2</xdr:col>
          <xdr:colOff>152400</xdr:colOff>
          <xdr:row>28</xdr:row>
          <xdr:rowOff>203200</xdr:rowOff>
        </xdr:from>
        <xdr:to>
          <xdr:col>4</xdr:col>
          <xdr:colOff>152400</xdr:colOff>
          <xdr:row>31</xdr:row>
          <xdr:rowOff>101600</xdr:rowOff>
        </xdr:to>
        <xdr:sp macro="" textlink="">
          <xdr:nvSpPr>
            <xdr:cNvPr id="40966" name="Comment 6" hidden="1">
              <a:extLst>
                <a:ext uri="{FF2B5EF4-FFF2-40B4-BE49-F238E27FC236}">
                  <a16:creationId xmlns:a16="http://schemas.microsoft.com/office/drawing/2014/main" id="{632FA590-78D5-D382-586F-F69EA4479B8F}"/>
                </a:ext>
              </a:extLst>
            </xdr:cNvPr>
            <xdr:cNvSpPr txBox="1">
              <a:spLocks noChangeArrowheads="1"/>
            </xdr:cNvSpPr>
          </xdr:nvSpPr>
          <xdr:spPr bwMode="auto">
            <a:xfrm>
              <a:off x="1676400" y="5270500"/>
              <a:ext cx="1524000" cy="4445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1000" b="0" i="0" u="none" strike="noStrike" baseline="0%">
                  <a:solidFill>
                    <a:srgbClr val="000000"/>
                  </a:solidFill>
                  <a:latin typeface="Tahoma" pitchFamily="2" charset="0"/>
                  <a:ea typeface="Tahoma" pitchFamily="2" charset="0"/>
                  <a:cs typeface="Tahoma" pitchFamily="2" charset="0"/>
                </a:rPr>
                <a:t>Minimum of 2 operators required.</a:t>
              </a:r>
              <a:endParaRPr lang="en-US" sz="800" b="1" i="0" u="none" strike="noStrike" baseline="0%">
                <a:solidFill>
                  <a:srgbClr val="000000"/>
                </a:solidFill>
                <a:latin typeface="Tahoma" pitchFamily="2" charset="0"/>
                <a:ea typeface="Tahoma" pitchFamily="2" charset="0"/>
                <a:cs typeface="Tahoma" pitchFamily="2" charset="0"/>
              </a:endParaRPr>
            </a:p>
            <a:p>
              <a:pPr algn="l" rtl="0">
                <a:defRPr sz="1000"/>
              </a:pPr>
              <a:endParaRPr lang="en-US" sz="800" b="1"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152400</xdr:colOff>
          <xdr:row>28</xdr:row>
          <xdr:rowOff>203200</xdr:rowOff>
        </xdr:from>
        <xdr:to>
          <xdr:col>4</xdr:col>
          <xdr:colOff>812800</xdr:colOff>
          <xdr:row>33</xdr:row>
          <xdr:rowOff>101600</xdr:rowOff>
        </xdr:to>
        <xdr:sp macro="" textlink="">
          <xdr:nvSpPr>
            <xdr:cNvPr id="40967" name="Comment 7" hidden="1">
              <a:extLst>
                <a:ext uri="{FF2B5EF4-FFF2-40B4-BE49-F238E27FC236}">
                  <a16:creationId xmlns:a16="http://schemas.microsoft.com/office/drawing/2014/main" id="{CC676CAC-9E30-86D8-A11D-619F2EE1605E}"/>
                </a:ext>
              </a:extLst>
            </xdr:cNvPr>
            <xdr:cNvSpPr txBox="1">
              <a:spLocks noChangeArrowheads="1"/>
            </xdr:cNvSpPr>
          </xdr:nvSpPr>
          <xdr:spPr bwMode="auto">
            <a:xfrm>
              <a:off x="2400300" y="5270500"/>
              <a:ext cx="1447800" cy="8001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1000" b="0" i="0" u="none" strike="noStrike" baseline="0%">
                  <a:solidFill>
                    <a:srgbClr val="000000"/>
                  </a:solidFill>
                  <a:latin typeface="Tahoma" pitchFamily="2" charset="0"/>
                  <a:ea typeface="Tahoma" pitchFamily="2" charset="0"/>
                  <a:cs typeface="Tahoma" pitchFamily="2" charset="0"/>
                </a:rPr>
                <a:t>To be updated by GEHC only.</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152400</xdr:colOff>
          <xdr:row>29</xdr:row>
          <xdr:rowOff>152400</xdr:rowOff>
        </xdr:from>
        <xdr:to>
          <xdr:col>4</xdr:col>
          <xdr:colOff>812800</xdr:colOff>
          <xdr:row>34</xdr:row>
          <xdr:rowOff>101600</xdr:rowOff>
        </xdr:to>
        <xdr:sp macro="" textlink="">
          <xdr:nvSpPr>
            <xdr:cNvPr id="40968" name="Comment 8" hidden="1">
              <a:extLst>
                <a:ext uri="{FF2B5EF4-FFF2-40B4-BE49-F238E27FC236}">
                  <a16:creationId xmlns:a16="http://schemas.microsoft.com/office/drawing/2014/main" id="{5A8D7DD5-1531-8A8F-9CF9-2FDB272BDD32}"/>
                </a:ext>
              </a:extLst>
            </xdr:cNvPr>
            <xdr:cNvSpPr txBox="1">
              <a:spLocks noChangeArrowheads="1"/>
            </xdr:cNvSpPr>
          </xdr:nvSpPr>
          <xdr:spPr bwMode="auto">
            <a:xfrm>
              <a:off x="2400300" y="5422900"/>
              <a:ext cx="1447800" cy="8509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1000" b="0" i="0" u="none" strike="noStrike" baseline="0%">
                  <a:solidFill>
                    <a:srgbClr val="000000"/>
                  </a:solidFill>
                  <a:latin typeface="Tahoma" pitchFamily="2" charset="0"/>
                  <a:ea typeface="Tahoma" pitchFamily="2" charset="0"/>
                  <a:cs typeface="Tahoma" pitchFamily="2" charset="0"/>
                </a:rPr>
                <a:t>To be updated by GEHC only.</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152400</xdr:colOff>
          <xdr:row>31</xdr:row>
          <xdr:rowOff>0</xdr:rowOff>
        </xdr:from>
        <xdr:to>
          <xdr:col>4</xdr:col>
          <xdr:colOff>812800</xdr:colOff>
          <xdr:row>34</xdr:row>
          <xdr:rowOff>50800</xdr:rowOff>
        </xdr:to>
        <xdr:sp macro="" textlink="">
          <xdr:nvSpPr>
            <xdr:cNvPr id="40969" name="Comment 9" hidden="1">
              <a:extLst>
                <a:ext uri="{FF2B5EF4-FFF2-40B4-BE49-F238E27FC236}">
                  <a16:creationId xmlns:a16="http://schemas.microsoft.com/office/drawing/2014/main" id="{EF7AD4B0-381A-3C89-5DF1-29F717EC9989}"/>
                </a:ext>
              </a:extLst>
            </xdr:cNvPr>
            <xdr:cNvSpPr txBox="1">
              <a:spLocks noChangeArrowheads="1"/>
            </xdr:cNvSpPr>
          </xdr:nvSpPr>
          <xdr:spPr bwMode="auto">
            <a:xfrm>
              <a:off x="2400300" y="5613400"/>
              <a:ext cx="1447800" cy="6096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1000" b="0" i="0" u="none" strike="noStrike" baseline="0%">
                  <a:solidFill>
                    <a:srgbClr val="000000"/>
                  </a:solidFill>
                  <a:latin typeface="Tahoma" pitchFamily="2" charset="0"/>
                  <a:ea typeface="Tahoma" pitchFamily="2" charset="0"/>
                  <a:cs typeface="Tahoma" pitchFamily="2" charset="0"/>
                </a:rPr>
                <a:t>To be updated by GEHC only.</a:t>
              </a:r>
            </a:p>
          </xdr:txBody>
        </xdr:sp>
        <xdr:clientData/>
      </xdr:twoCellAnchor>
    </mc:Fallback>
  </mc:AlternateContent>
  <mc:AlternateContent xmlns:mc="http://schemas.openxmlformats.org/markup-compatibility/2006">
    <mc:Choice xmlns:v="urn:schemas-microsoft-com:vml" Requires="v"/>
    <mc:Fallback>
      <xdr:twoCellAnchor editAs="absolute">
        <xdr:from>
          <xdr:col>18</xdr:col>
          <xdr:colOff>203200</xdr:colOff>
          <xdr:row>44</xdr:row>
          <xdr:rowOff>355600</xdr:rowOff>
        </xdr:from>
        <xdr:to>
          <xdr:col>20</xdr:col>
          <xdr:colOff>304800</xdr:colOff>
          <xdr:row>44</xdr:row>
          <xdr:rowOff>406400</xdr:rowOff>
        </xdr:to>
        <xdr:sp macro="" textlink="">
          <xdr:nvSpPr>
            <xdr:cNvPr id="40970" name="Comment 10" hidden="1">
              <a:extLst>
                <a:ext uri="{FF2B5EF4-FFF2-40B4-BE49-F238E27FC236}">
                  <a16:creationId xmlns:a16="http://schemas.microsoft.com/office/drawing/2014/main" id="{ED8D2A61-28F5-BB76-9036-71A0EF52B67D}"/>
                </a:ext>
              </a:extLst>
            </xdr:cNvPr>
            <xdr:cNvSpPr txBox="1">
              <a:spLocks noChangeArrowheads="1"/>
            </xdr:cNvSpPr>
          </xdr:nvSpPr>
          <xdr:spPr bwMode="auto">
            <a:xfrm>
              <a:off x="14465300" y="8242300"/>
              <a:ext cx="1320800" cy="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1000" b="0" i="0" u="none" strike="noStrike" baseline="0%">
                  <a:solidFill>
                    <a:srgbClr val="000000"/>
                  </a:solidFill>
                  <a:latin typeface="Tahoma" pitchFamily="2" charset="0"/>
                  <a:ea typeface="Tahoma" pitchFamily="2" charset="0"/>
                  <a:cs typeface="Tahoma" pitchFamily="2" charset="0"/>
                </a:rPr>
                <a:t>X-bar &amp; R Percent Study</a:t>
              </a:r>
            </a:p>
          </xdr:txBody>
        </xdr:sp>
        <xdr:clientData/>
      </xdr:twoCellAnchor>
    </mc:Fallback>
  </mc:AlternateContent>
</xdr:wsDr>
</file>

<file path=xl/drawings/drawing23.xml><?xml version="1.0" encoding="utf-8"?>
<xdr:wsDr xmlns:xdr="http://purl.oclc.org/ooxml/drawingml/spreadsheetDrawing" xmlns:a="http://purl.oclc.org/ooxml/drawingml/main">
  <xdr:twoCellAnchor>
    <xdr:from>
      <xdr:col>4</xdr:col>
      <xdr:colOff>304800</xdr:colOff>
      <xdr:row>0</xdr:row>
      <xdr:rowOff>114300</xdr:rowOff>
    </xdr:from>
    <xdr:to>
      <xdr:col>10</xdr:col>
      <xdr:colOff>76200</xdr:colOff>
      <xdr:row>5</xdr:row>
      <xdr:rowOff>114300</xdr:rowOff>
    </xdr:to>
    <xdr:sp macro="" textlink="">
      <xdr:nvSpPr>
        <xdr:cNvPr id="2" name="Text 1">
          <a:extLst>
            <a:ext uri="{FF2B5EF4-FFF2-40B4-BE49-F238E27FC236}">
              <a16:creationId xmlns:a16="http://schemas.microsoft.com/office/drawing/2014/main" id="{00000000-0008-0000-1A00-000002000000}"/>
            </a:ext>
          </a:extLst>
        </xdr:cNvPr>
        <xdr:cNvSpPr txBox="1">
          <a:spLocks noChangeArrowheads="1"/>
        </xdr:cNvSpPr>
      </xdr:nvSpPr>
      <xdr:spPr bwMode="auto">
        <a:xfrm>
          <a:off x="2819400" y="114300"/>
          <a:ext cx="5895975" cy="857250"/>
        </a:xfrm>
        <a:prstGeom prst="rect">
          <a:avLst/>
        </a:prstGeom>
        <a:solidFill>
          <a:srgbClr val="FFFFFF"/>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36576" tIns="32004" rIns="36576" bIns="0" anchor="t" upright="1"/>
        <a:lstStyle/>
        <a:p>
          <a:pPr algn="ctr" rtl="0">
            <a:defRPr sz="1000"/>
          </a:pPr>
          <a:r>
            <a:rPr lang="en-US" sz="1600" b="1" i="0" u="none" strike="noStrike" baseline="0%">
              <a:solidFill>
                <a:srgbClr val="000000"/>
              </a:solidFill>
              <a:latin typeface="Arial"/>
              <a:cs typeface="Arial"/>
            </a:rPr>
            <a:t>Process/Product </a:t>
          </a:r>
        </a:p>
        <a:p>
          <a:pPr algn="ctr" rtl="0">
            <a:defRPr sz="1000"/>
          </a:pPr>
          <a:r>
            <a:rPr lang="en-US" sz="1600" b="1" i="0" u="none" strike="noStrike" baseline="0%">
              <a:solidFill>
                <a:srgbClr val="000000"/>
              </a:solidFill>
              <a:latin typeface="Arial"/>
              <a:cs typeface="Arial"/>
            </a:rPr>
            <a:t>Failure Modes and Effects Analysis</a:t>
          </a:r>
        </a:p>
        <a:p>
          <a:pPr algn="ctr" rtl="0">
            <a:defRPr sz="1000"/>
          </a:pPr>
          <a:r>
            <a:rPr lang="en-US" sz="1600" b="1" i="0" u="none" strike="noStrike" baseline="0%">
              <a:solidFill>
                <a:srgbClr val="000000"/>
              </a:solidFill>
              <a:latin typeface="Arial"/>
              <a:cs typeface="Arial"/>
            </a:rPr>
            <a:t>(FMEA)</a:t>
          </a:r>
        </a:p>
      </xdr:txBody>
    </xdr:sp>
    <xdr:clientData/>
  </xdr:twoCellAnchor>
  <xdr:twoCellAnchor>
    <xdr:from>
      <xdr:col>23</xdr:col>
      <xdr:colOff>367392</xdr:colOff>
      <xdr:row>11</xdr:row>
      <xdr:rowOff>544285</xdr:rowOff>
    </xdr:from>
    <xdr:to>
      <xdr:col>41</xdr:col>
      <xdr:colOff>462642</xdr:colOff>
      <xdr:row>16</xdr:row>
      <xdr:rowOff>285748</xdr:rowOff>
    </xdr:to>
    <xdr:graphicFrame macro="">
      <xdr:nvGraphicFramePr>
        <xdr:cNvPr id="3" name="Chart 2">
          <a:extLst>
            <a:ext uri="{FF2B5EF4-FFF2-40B4-BE49-F238E27FC236}">
              <a16:creationId xmlns:a16="http://schemas.microsoft.com/office/drawing/2014/main" id="{00000000-0008-0000-1A00-000003000000}"/>
            </a:ext>
          </a:extLst>
        </xdr:cNvPr>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wsDr>
</file>

<file path=xl/drawings/drawing24.xml><?xml version="1.0" encoding="utf-8"?>
<xdr:wsDr xmlns:xdr="http://purl.oclc.org/ooxml/drawingml/spreadsheetDrawing" xmlns:a="http://purl.oclc.org/ooxml/drawingml/main">
  <xdr:twoCellAnchor editAs="oneCell">
    <xdr:from>
      <xdr:col>7</xdr:col>
      <xdr:colOff>171450</xdr:colOff>
      <xdr:row>41</xdr:row>
      <xdr:rowOff>28575</xdr:rowOff>
    </xdr:from>
    <xdr:to>
      <xdr:col>7</xdr:col>
      <xdr:colOff>247650</xdr:colOff>
      <xdr:row>42</xdr:row>
      <xdr:rowOff>69850</xdr:rowOff>
    </xdr:to>
    <xdr:sp macro="" textlink="">
      <xdr:nvSpPr>
        <xdr:cNvPr id="2" name="Text Box 2">
          <a:extLst>
            <a:ext uri="{FF2B5EF4-FFF2-40B4-BE49-F238E27FC236}">
              <a16:creationId xmlns:a16="http://schemas.microsoft.com/office/drawing/2014/main" id="{00000000-0008-0000-1B00-000002000000}"/>
            </a:ext>
          </a:extLst>
        </xdr:cNvPr>
        <xdr:cNvSpPr txBox="1">
          <a:spLocks noChangeArrowheads="1"/>
        </xdr:cNvSpPr>
      </xdr:nvSpPr>
      <xdr:spPr bwMode="auto">
        <a:xfrm>
          <a:off x="4429125" y="10706100"/>
          <a:ext cx="76200" cy="412750"/>
        </a:xfrm>
        <a:prstGeom prst="rect">
          <a:avLst/>
        </a:prstGeom>
        <a:noFill/>
        <a:ln w="9525">
          <a:noFill/>
          <a:miter lim="800%"/>
          <a:headEnd/>
          <a:tailEnd/>
        </a:ln>
      </xdr:spPr>
    </xdr:sp>
    <xdr:clientData/>
  </xdr:twoCellAnchor>
  <xdr:twoCellAnchor>
    <xdr:from>
      <xdr:col>0</xdr:col>
      <xdr:colOff>133350</xdr:colOff>
      <xdr:row>2</xdr:row>
      <xdr:rowOff>47625</xdr:rowOff>
    </xdr:from>
    <xdr:to>
      <xdr:col>0</xdr:col>
      <xdr:colOff>561975</xdr:colOff>
      <xdr:row>3</xdr:row>
      <xdr:rowOff>152400</xdr:rowOff>
    </xdr:to>
    <xdr:sp macro="" textlink="">
      <xdr:nvSpPr>
        <xdr:cNvPr id="3" name="Oval 2">
          <a:extLst>
            <a:ext uri="{FF2B5EF4-FFF2-40B4-BE49-F238E27FC236}">
              <a16:creationId xmlns:a16="http://schemas.microsoft.com/office/drawing/2014/main" id="{00000000-0008-0000-1B00-000003000000}"/>
            </a:ext>
          </a:extLst>
        </xdr:cNvPr>
        <xdr:cNvSpPr/>
      </xdr:nvSpPr>
      <xdr:spPr>
        <a:xfrm>
          <a:off x="133350" y="476250"/>
          <a:ext cx="428625" cy="400050"/>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xdr:col>
      <xdr:colOff>57151</xdr:colOff>
      <xdr:row>2</xdr:row>
      <xdr:rowOff>95249</xdr:rowOff>
    </xdr:from>
    <xdr:to>
      <xdr:col>3</xdr:col>
      <xdr:colOff>476251</xdr:colOff>
      <xdr:row>3</xdr:row>
      <xdr:rowOff>133349</xdr:rowOff>
    </xdr:to>
    <xdr:sp macro="" textlink="">
      <xdr:nvSpPr>
        <xdr:cNvPr id="4" name="Oval 3">
          <a:extLst>
            <a:ext uri="{FF2B5EF4-FFF2-40B4-BE49-F238E27FC236}">
              <a16:creationId xmlns:a16="http://schemas.microsoft.com/office/drawing/2014/main" id="{00000000-0008-0000-1B00-000004000000}"/>
            </a:ext>
          </a:extLst>
        </xdr:cNvPr>
        <xdr:cNvSpPr/>
      </xdr:nvSpPr>
      <xdr:spPr>
        <a:xfrm>
          <a:off x="2009776" y="523874"/>
          <a:ext cx="419100" cy="333375"/>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5</xdr:col>
      <xdr:colOff>600075</xdr:colOff>
      <xdr:row>2</xdr:row>
      <xdr:rowOff>0</xdr:rowOff>
    </xdr:from>
    <xdr:to>
      <xdr:col>6</xdr:col>
      <xdr:colOff>476249</xdr:colOff>
      <xdr:row>3</xdr:row>
      <xdr:rowOff>104775</xdr:rowOff>
    </xdr:to>
    <xdr:sp macro="" textlink="">
      <xdr:nvSpPr>
        <xdr:cNvPr id="5" name="Oval 4">
          <a:extLst>
            <a:ext uri="{FF2B5EF4-FFF2-40B4-BE49-F238E27FC236}">
              <a16:creationId xmlns:a16="http://schemas.microsoft.com/office/drawing/2014/main" id="{00000000-0008-0000-1B00-000005000000}"/>
            </a:ext>
          </a:extLst>
        </xdr:cNvPr>
        <xdr:cNvSpPr/>
      </xdr:nvSpPr>
      <xdr:spPr>
        <a:xfrm>
          <a:off x="3657600" y="428625"/>
          <a:ext cx="504824" cy="400050"/>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xdr:col>
      <xdr:colOff>19050</xdr:colOff>
      <xdr:row>2</xdr:row>
      <xdr:rowOff>95251</xdr:rowOff>
    </xdr:from>
    <xdr:to>
      <xdr:col>6</xdr:col>
      <xdr:colOff>419100</xdr:colOff>
      <xdr:row>3</xdr:row>
      <xdr:rowOff>28576</xdr:rowOff>
    </xdr:to>
    <xdr:sp macro="" textlink="">
      <xdr:nvSpPr>
        <xdr:cNvPr id="6" name="TextBox 5">
          <a:extLst>
            <a:ext uri="{FF2B5EF4-FFF2-40B4-BE49-F238E27FC236}">
              <a16:creationId xmlns:a16="http://schemas.microsoft.com/office/drawing/2014/main" id="{00000000-0008-0000-1B00-000006000000}"/>
            </a:ext>
          </a:extLst>
        </xdr:cNvPr>
        <xdr:cNvSpPr txBox="1"/>
      </xdr:nvSpPr>
      <xdr:spPr>
        <a:xfrm>
          <a:off x="3705225" y="523876"/>
          <a:ext cx="4000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1C</a:t>
          </a:r>
        </a:p>
      </xdr:txBody>
    </xdr:sp>
    <xdr:clientData/>
  </xdr:twoCellAnchor>
  <xdr:twoCellAnchor>
    <xdr:from>
      <xdr:col>2</xdr:col>
      <xdr:colOff>209550</xdr:colOff>
      <xdr:row>4</xdr:row>
      <xdr:rowOff>66675</xdr:rowOff>
    </xdr:from>
    <xdr:to>
      <xdr:col>3</xdr:col>
      <xdr:colOff>28575</xdr:colOff>
      <xdr:row>4</xdr:row>
      <xdr:rowOff>485775</xdr:rowOff>
    </xdr:to>
    <xdr:sp macro="" textlink="">
      <xdr:nvSpPr>
        <xdr:cNvPr id="7" name="Oval 6">
          <a:extLst>
            <a:ext uri="{FF2B5EF4-FFF2-40B4-BE49-F238E27FC236}">
              <a16:creationId xmlns:a16="http://schemas.microsoft.com/office/drawing/2014/main" id="{00000000-0008-0000-1B00-000007000000}"/>
            </a:ext>
          </a:extLst>
        </xdr:cNvPr>
        <xdr:cNvSpPr/>
      </xdr:nvSpPr>
      <xdr:spPr>
        <a:xfrm>
          <a:off x="1552575" y="1066800"/>
          <a:ext cx="428625" cy="419100"/>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xdr:col>
      <xdr:colOff>285750</xdr:colOff>
      <xdr:row>4</xdr:row>
      <xdr:rowOff>133350</xdr:rowOff>
    </xdr:from>
    <xdr:to>
      <xdr:col>2</xdr:col>
      <xdr:colOff>581025</xdr:colOff>
      <xdr:row>4</xdr:row>
      <xdr:rowOff>381000</xdr:rowOff>
    </xdr:to>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1628775" y="1133475"/>
          <a:ext cx="2952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2</a:t>
          </a:r>
        </a:p>
      </xdr:txBody>
    </xdr:sp>
    <xdr:clientData/>
  </xdr:twoCellAnchor>
  <xdr:twoCellAnchor>
    <xdr:from>
      <xdr:col>5</xdr:col>
      <xdr:colOff>85725</xdr:colOff>
      <xdr:row>5</xdr:row>
      <xdr:rowOff>190500</xdr:rowOff>
    </xdr:from>
    <xdr:to>
      <xdr:col>5</xdr:col>
      <xdr:colOff>514350</xdr:colOff>
      <xdr:row>6</xdr:row>
      <xdr:rowOff>371475</xdr:rowOff>
    </xdr:to>
    <xdr:sp macro="" textlink="">
      <xdr:nvSpPr>
        <xdr:cNvPr id="9" name="Oval 8">
          <a:extLst>
            <a:ext uri="{FF2B5EF4-FFF2-40B4-BE49-F238E27FC236}">
              <a16:creationId xmlns:a16="http://schemas.microsoft.com/office/drawing/2014/main" id="{00000000-0008-0000-1B00-000009000000}"/>
            </a:ext>
          </a:extLst>
        </xdr:cNvPr>
        <xdr:cNvSpPr/>
      </xdr:nvSpPr>
      <xdr:spPr>
        <a:xfrm>
          <a:off x="3143250" y="1666875"/>
          <a:ext cx="428625" cy="371475"/>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5</xdr:col>
      <xdr:colOff>142875</xdr:colOff>
      <xdr:row>6</xdr:row>
      <xdr:rowOff>9525</xdr:rowOff>
    </xdr:from>
    <xdr:to>
      <xdr:col>5</xdr:col>
      <xdr:colOff>438150</xdr:colOff>
      <xdr:row>6</xdr:row>
      <xdr:rowOff>257175</xdr:rowOff>
    </xdr:to>
    <xdr:sp macro="" textlink="">
      <xdr:nvSpPr>
        <xdr:cNvPr id="10" name="TextBox 9">
          <a:extLst>
            <a:ext uri="{FF2B5EF4-FFF2-40B4-BE49-F238E27FC236}">
              <a16:creationId xmlns:a16="http://schemas.microsoft.com/office/drawing/2014/main" id="{00000000-0008-0000-1B00-00000A000000}"/>
            </a:ext>
          </a:extLst>
        </xdr:cNvPr>
        <xdr:cNvSpPr txBox="1"/>
      </xdr:nvSpPr>
      <xdr:spPr>
        <a:xfrm>
          <a:off x="3200400" y="1676400"/>
          <a:ext cx="2952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3</a:t>
          </a:r>
        </a:p>
      </xdr:txBody>
    </xdr:sp>
    <xdr:clientData/>
  </xdr:twoCellAnchor>
  <xdr:twoCellAnchor>
    <xdr:from>
      <xdr:col>5</xdr:col>
      <xdr:colOff>114300</xdr:colOff>
      <xdr:row>8</xdr:row>
      <xdr:rowOff>0</xdr:rowOff>
    </xdr:from>
    <xdr:to>
      <xdr:col>5</xdr:col>
      <xdr:colOff>542925</xdr:colOff>
      <xdr:row>8</xdr:row>
      <xdr:rowOff>419100</xdr:rowOff>
    </xdr:to>
    <xdr:sp macro="" textlink="">
      <xdr:nvSpPr>
        <xdr:cNvPr id="11" name="Oval 10">
          <a:extLst>
            <a:ext uri="{FF2B5EF4-FFF2-40B4-BE49-F238E27FC236}">
              <a16:creationId xmlns:a16="http://schemas.microsoft.com/office/drawing/2014/main" id="{00000000-0008-0000-1B00-00000B000000}"/>
            </a:ext>
          </a:extLst>
        </xdr:cNvPr>
        <xdr:cNvSpPr/>
      </xdr:nvSpPr>
      <xdr:spPr>
        <a:xfrm>
          <a:off x="3171825" y="2314575"/>
          <a:ext cx="428625" cy="419100"/>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5</xdr:col>
      <xdr:colOff>180975</xdr:colOff>
      <xdr:row>8</xdr:row>
      <xdr:rowOff>76200</xdr:rowOff>
    </xdr:from>
    <xdr:to>
      <xdr:col>5</xdr:col>
      <xdr:colOff>476250</xdr:colOff>
      <xdr:row>8</xdr:row>
      <xdr:rowOff>323850</xdr:rowOff>
    </xdr:to>
    <xdr:sp macro="" textlink="">
      <xdr:nvSpPr>
        <xdr:cNvPr id="12" name="TextBox 11">
          <a:extLst>
            <a:ext uri="{FF2B5EF4-FFF2-40B4-BE49-F238E27FC236}">
              <a16:creationId xmlns:a16="http://schemas.microsoft.com/office/drawing/2014/main" id="{00000000-0008-0000-1B00-00000C000000}"/>
            </a:ext>
          </a:extLst>
        </xdr:cNvPr>
        <xdr:cNvSpPr txBox="1"/>
      </xdr:nvSpPr>
      <xdr:spPr>
        <a:xfrm>
          <a:off x="3238500" y="2390775"/>
          <a:ext cx="2952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4</a:t>
          </a:r>
        </a:p>
      </xdr:txBody>
    </xdr:sp>
    <xdr:clientData/>
  </xdr:twoCellAnchor>
  <xdr:twoCellAnchor>
    <xdr:from>
      <xdr:col>3</xdr:col>
      <xdr:colOff>266700</xdr:colOff>
      <xdr:row>9</xdr:row>
      <xdr:rowOff>161925</xdr:rowOff>
    </xdr:from>
    <xdr:to>
      <xdr:col>4</xdr:col>
      <xdr:colOff>85725</xdr:colOff>
      <xdr:row>10</xdr:row>
      <xdr:rowOff>323850</xdr:rowOff>
    </xdr:to>
    <xdr:sp macro="" textlink="">
      <xdr:nvSpPr>
        <xdr:cNvPr id="13" name="Oval 12">
          <a:extLst>
            <a:ext uri="{FF2B5EF4-FFF2-40B4-BE49-F238E27FC236}">
              <a16:creationId xmlns:a16="http://schemas.microsoft.com/office/drawing/2014/main" id="{00000000-0008-0000-1B00-00000D000000}"/>
            </a:ext>
          </a:extLst>
        </xdr:cNvPr>
        <xdr:cNvSpPr/>
      </xdr:nvSpPr>
      <xdr:spPr>
        <a:xfrm>
          <a:off x="2219325" y="3009900"/>
          <a:ext cx="428625" cy="438150"/>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xdr:col>
      <xdr:colOff>314325</xdr:colOff>
      <xdr:row>9</xdr:row>
      <xdr:rowOff>228600</xdr:rowOff>
    </xdr:from>
    <xdr:to>
      <xdr:col>4</xdr:col>
      <xdr:colOff>0</xdr:colOff>
      <xdr:row>10</xdr:row>
      <xdr:rowOff>219075</xdr:rowOff>
    </xdr:to>
    <xdr:sp macro="" textlink="">
      <xdr:nvSpPr>
        <xdr:cNvPr id="14" name="TextBox 13">
          <a:extLst>
            <a:ext uri="{FF2B5EF4-FFF2-40B4-BE49-F238E27FC236}">
              <a16:creationId xmlns:a16="http://schemas.microsoft.com/office/drawing/2014/main" id="{00000000-0008-0000-1B00-00000E000000}"/>
            </a:ext>
          </a:extLst>
        </xdr:cNvPr>
        <xdr:cNvSpPr txBox="1"/>
      </xdr:nvSpPr>
      <xdr:spPr>
        <a:xfrm>
          <a:off x="2266950" y="3076575"/>
          <a:ext cx="2952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5</a:t>
          </a:r>
        </a:p>
      </xdr:txBody>
    </xdr:sp>
    <xdr:clientData/>
  </xdr:twoCellAnchor>
  <xdr:twoCellAnchor>
    <xdr:from>
      <xdr:col>6</xdr:col>
      <xdr:colOff>0</xdr:colOff>
      <xdr:row>10</xdr:row>
      <xdr:rowOff>0</xdr:rowOff>
    </xdr:from>
    <xdr:to>
      <xdr:col>6</xdr:col>
      <xdr:colOff>428625</xdr:colOff>
      <xdr:row>10</xdr:row>
      <xdr:rowOff>419100</xdr:rowOff>
    </xdr:to>
    <xdr:sp macro="" textlink="">
      <xdr:nvSpPr>
        <xdr:cNvPr id="15" name="Oval 14">
          <a:extLst>
            <a:ext uri="{FF2B5EF4-FFF2-40B4-BE49-F238E27FC236}">
              <a16:creationId xmlns:a16="http://schemas.microsoft.com/office/drawing/2014/main" id="{00000000-0008-0000-1B00-00000F000000}"/>
            </a:ext>
          </a:extLst>
        </xdr:cNvPr>
        <xdr:cNvSpPr/>
      </xdr:nvSpPr>
      <xdr:spPr>
        <a:xfrm>
          <a:off x="3686175" y="3124200"/>
          <a:ext cx="428625" cy="419100"/>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xdr:col>
      <xdr:colOff>76200</xdr:colOff>
      <xdr:row>10</xdr:row>
      <xdr:rowOff>66675</xdr:rowOff>
    </xdr:from>
    <xdr:to>
      <xdr:col>6</xdr:col>
      <xdr:colOff>371475</xdr:colOff>
      <xdr:row>10</xdr:row>
      <xdr:rowOff>314325</xdr:rowOff>
    </xdr:to>
    <xdr:sp macro="" textlink="">
      <xdr:nvSpPr>
        <xdr:cNvPr id="16" name="TextBox 15">
          <a:extLst>
            <a:ext uri="{FF2B5EF4-FFF2-40B4-BE49-F238E27FC236}">
              <a16:creationId xmlns:a16="http://schemas.microsoft.com/office/drawing/2014/main" id="{00000000-0008-0000-1B00-000010000000}"/>
            </a:ext>
          </a:extLst>
        </xdr:cNvPr>
        <xdr:cNvSpPr txBox="1"/>
      </xdr:nvSpPr>
      <xdr:spPr>
        <a:xfrm>
          <a:off x="3762375" y="3190875"/>
          <a:ext cx="2952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6</a:t>
          </a:r>
        </a:p>
      </xdr:txBody>
    </xdr:sp>
    <xdr:clientData/>
  </xdr:twoCellAnchor>
  <xdr:twoCellAnchor>
    <xdr:from>
      <xdr:col>8</xdr:col>
      <xdr:colOff>0</xdr:colOff>
      <xdr:row>3</xdr:row>
      <xdr:rowOff>0</xdr:rowOff>
    </xdr:from>
    <xdr:to>
      <xdr:col>9</xdr:col>
      <xdr:colOff>428625</xdr:colOff>
      <xdr:row>4</xdr:row>
      <xdr:rowOff>161925</xdr:rowOff>
    </xdr:to>
    <xdr:sp macro="" textlink="">
      <xdr:nvSpPr>
        <xdr:cNvPr id="17" name="Oval 16">
          <a:extLst>
            <a:ext uri="{FF2B5EF4-FFF2-40B4-BE49-F238E27FC236}">
              <a16:creationId xmlns:a16="http://schemas.microsoft.com/office/drawing/2014/main" id="{00000000-0008-0000-1B00-000011000000}"/>
            </a:ext>
          </a:extLst>
        </xdr:cNvPr>
        <xdr:cNvSpPr/>
      </xdr:nvSpPr>
      <xdr:spPr>
        <a:xfrm>
          <a:off x="5019675" y="723900"/>
          <a:ext cx="428625" cy="438150"/>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9</xdr:col>
      <xdr:colOff>57150</xdr:colOff>
      <xdr:row>3</xdr:row>
      <xdr:rowOff>76200</xdr:rowOff>
    </xdr:from>
    <xdr:to>
      <xdr:col>9</xdr:col>
      <xdr:colOff>352425</xdr:colOff>
      <xdr:row>4</xdr:row>
      <xdr:rowOff>66675</xdr:rowOff>
    </xdr:to>
    <xdr:sp macro="" textlink="">
      <xdr:nvSpPr>
        <xdr:cNvPr id="18" name="TextBox 17">
          <a:extLst>
            <a:ext uri="{FF2B5EF4-FFF2-40B4-BE49-F238E27FC236}">
              <a16:creationId xmlns:a16="http://schemas.microsoft.com/office/drawing/2014/main" id="{00000000-0008-0000-1B00-000012000000}"/>
            </a:ext>
          </a:extLst>
        </xdr:cNvPr>
        <xdr:cNvSpPr txBox="1"/>
      </xdr:nvSpPr>
      <xdr:spPr>
        <a:xfrm>
          <a:off x="5076825" y="800100"/>
          <a:ext cx="2952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7</a:t>
          </a:r>
        </a:p>
      </xdr:txBody>
    </xdr:sp>
    <xdr:clientData/>
  </xdr:twoCellAnchor>
  <xdr:twoCellAnchor>
    <xdr:from>
      <xdr:col>8</xdr:col>
      <xdr:colOff>0</xdr:colOff>
      <xdr:row>6</xdr:row>
      <xdr:rowOff>0</xdr:rowOff>
    </xdr:from>
    <xdr:to>
      <xdr:col>9</xdr:col>
      <xdr:colOff>428625</xdr:colOff>
      <xdr:row>6</xdr:row>
      <xdr:rowOff>419100</xdr:rowOff>
    </xdr:to>
    <xdr:sp macro="" textlink="">
      <xdr:nvSpPr>
        <xdr:cNvPr id="19" name="Oval 18">
          <a:extLst>
            <a:ext uri="{FF2B5EF4-FFF2-40B4-BE49-F238E27FC236}">
              <a16:creationId xmlns:a16="http://schemas.microsoft.com/office/drawing/2014/main" id="{00000000-0008-0000-1B00-000013000000}"/>
            </a:ext>
          </a:extLst>
        </xdr:cNvPr>
        <xdr:cNvSpPr/>
      </xdr:nvSpPr>
      <xdr:spPr>
        <a:xfrm>
          <a:off x="5019675" y="1666875"/>
          <a:ext cx="428625" cy="419100"/>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9</xdr:col>
      <xdr:colOff>85725</xdr:colOff>
      <xdr:row>6</xdr:row>
      <xdr:rowOff>57150</xdr:rowOff>
    </xdr:from>
    <xdr:to>
      <xdr:col>9</xdr:col>
      <xdr:colOff>381000</xdr:colOff>
      <xdr:row>6</xdr:row>
      <xdr:rowOff>304800</xdr:rowOff>
    </xdr:to>
    <xdr:sp macro="" textlink="">
      <xdr:nvSpPr>
        <xdr:cNvPr id="20" name="TextBox 19">
          <a:extLst>
            <a:ext uri="{FF2B5EF4-FFF2-40B4-BE49-F238E27FC236}">
              <a16:creationId xmlns:a16="http://schemas.microsoft.com/office/drawing/2014/main" id="{00000000-0008-0000-1B00-000014000000}"/>
            </a:ext>
          </a:extLst>
        </xdr:cNvPr>
        <xdr:cNvSpPr txBox="1"/>
      </xdr:nvSpPr>
      <xdr:spPr>
        <a:xfrm>
          <a:off x="5105400" y="1724025"/>
          <a:ext cx="2952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8</a:t>
          </a:r>
        </a:p>
      </xdr:txBody>
    </xdr:sp>
    <xdr:clientData/>
  </xdr:twoCellAnchor>
  <xdr:twoCellAnchor>
    <xdr:from>
      <xdr:col>8</xdr:col>
      <xdr:colOff>0</xdr:colOff>
      <xdr:row>8</xdr:row>
      <xdr:rowOff>0</xdr:rowOff>
    </xdr:from>
    <xdr:to>
      <xdr:col>9</xdr:col>
      <xdr:colOff>428625</xdr:colOff>
      <xdr:row>8</xdr:row>
      <xdr:rowOff>419100</xdr:rowOff>
    </xdr:to>
    <xdr:sp macro="" textlink="">
      <xdr:nvSpPr>
        <xdr:cNvPr id="21" name="Oval 20">
          <a:extLst>
            <a:ext uri="{FF2B5EF4-FFF2-40B4-BE49-F238E27FC236}">
              <a16:creationId xmlns:a16="http://schemas.microsoft.com/office/drawing/2014/main" id="{00000000-0008-0000-1B00-000015000000}"/>
            </a:ext>
          </a:extLst>
        </xdr:cNvPr>
        <xdr:cNvSpPr/>
      </xdr:nvSpPr>
      <xdr:spPr>
        <a:xfrm>
          <a:off x="5019675" y="2314575"/>
          <a:ext cx="428625" cy="419100"/>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9</xdr:col>
      <xdr:colOff>76200</xdr:colOff>
      <xdr:row>8</xdr:row>
      <xdr:rowOff>76200</xdr:rowOff>
    </xdr:from>
    <xdr:to>
      <xdr:col>9</xdr:col>
      <xdr:colOff>371475</xdr:colOff>
      <xdr:row>8</xdr:row>
      <xdr:rowOff>323850</xdr:rowOff>
    </xdr:to>
    <xdr:sp macro="" textlink="">
      <xdr:nvSpPr>
        <xdr:cNvPr id="22" name="TextBox 21">
          <a:extLst>
            <a:ext uri="{FF2B5EF4-FFF2-40B4-BE49-F238E27FC236}">
              <a16:creationId xmlns:a16="http://schemas.microsoft.com/office/drawing/2014/main" id="{00000000-0008-0000-1B00-000016000000}"/>
            </a:ext>
          </a:extLst>
        </xdr:cNvPr>
        <xdr:cNvSpPr txBox="1"/>
      </xdr:nvSpPr>
      <xdr:spPr>
        <a:xfrm>
          <a:off x="5095875" y="2390775"/>
          <a:ext cx="295275"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9</a:t>
          </a:r>
        </a:p>
      </xdr:txBody>
    </xdr:sp>
    <xdr:clientData/>
  </xdr:twoCellAnchor>
  <xdr:twoCellAnchor>
    <xdr:from>
      <xdr:col>13</xdr:col>
      <xdr:colOff>0</xdr:colOff>
      <xdr:row>2</xdr:row>
      <xdr:rowOff>304800</xdr:rowOff>
    </xdr:from>
    <xdr:to>
      <xdr:col>13</xdr:col>
      <xdr:colOff>485775</xdr:colOff>
      <xdr:row>4</xdr:row>
      <xdr:rowOff>161925</xdr:rowOff>
    </xdr:to>
    <xdr:sp macro="" textlink="">
      <xdr:nvSpPr>
        <xdr:cNvPr id="23" name="Oval 22">
          <a:extLst>
            <a:ext uri="{FF2B5EF4-FFF2-40B4-BE49-F238E27FC236}">
              <a16:creationId xmlns:a16="http://schemas.microsoft.com/office/drawing/2014/main" id="{00000000-0008-0000-1B00-000017000000}"/>
            </a:ext>
          </a:extLst>
        </xdr:cNvPr>
        <xdr:cNvSpPr/>
      </xdr:nvSpPr>
      <xdr:spPr>
        <a:xfrm>
          <a:off x="7839075" y="723900"/>
          <a:ext cx="485775" cy="438150"/>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13</xdr:col>
      <xdr:colOff>76200</xdr:colOff>
      <xdr:row>3</xdr:row>
      <xdr:rowOff>104775</xdr:rowOff>
    </xdr:from>
    <xdr:to>
      <xdr:col>13</xdr:col>
      <xdr:colOff>438150</xdr:colOff>
      <xdr:row>4</xdr:row>
      <xdr:rowOff>95250</xdr:rowOff>
    </xdr:to>
    <xdr:sp macro="" textlink="">
      <xdr:nvSpPr>
        <xdr:cNvPr id="24" name="TextBox 23">
          <a:extLst>
            <a:ext uri="{FF2B5EF4-FFF2-40B4-BE49-F238E27FC236}">
              <a16:creationId xmlns:a16="http://schemas.microsoft.com/office/drawing/2014/main" id="{00000000-0008-0000-1B00-000018000000}"/>
            </a:ext>
          </a:extLst>
        </xdr:cNvPr>
        <xdr:cNvSpPr txBox="1"/>
      </xdr:nvSpPr>
      <xdr:spPr>
        <a:xfrm>
          <a:off x="7915275" y="828675"/>
          <a:ext cx="3619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10</a:t>
          </a:r>
        </a:p>
      </xdr:txBody>
    </xdr:sp>
    <xdr:clientData/>
  </xdr:twoCellAnchor>
  <xdr:twoCellAnchor>
    <xdr:from>
      <xdr:col>16</xdr:col>
      <xdr:colOff>0</xdr:colOff>
      <xdr:row>3</xdr:row>
      <xdr:rowOff>0</xdr:rowOff>
    </xdr:from>
    <xdr:to>
      <xdr:col>16</xdr:col>
      <xdr:colOff>485775</xdr:colOff>
      <xdr:row>4</xdr:row>
      <xdr:rowOff>171450</xdr:rowOff>
    </xdr:to>
    <xdr:sp macro="" textlink="">
      <xdr:nvSpPr>
        <xdr:cNvPr id="25" name="Oval 24">
          <a:extLst>
            <a:ext uri="{FF2B5EF4-FFF2-40B4-BE49-F238E27FC236}">
              <a16:creationId xmlns:a16="http://schemas.microsoft.com/office/drawing/2014/main" id="{00000000-0008-0000-1B00-000019000000}"/>
            </a:ext>
          </a:extLst>
        </xdr:cNvPr>
        <xdr:cNvSpPr/>
      </xdr:nvSpPr>
      <xdr:spPr>
        <a:xfrm>
          <a:off x="10629900" y="723900"/>
          <a:ext cx="485775" cy="447675"/>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16</xdr:col>
      <xdr:colOff>66675</xdr:colOff>
      <xdr:row>3</xdr:row>
      <xdr:rowOff>66675</xdr:rowOff>
    </xdr:from>
    <xdr:to>
      <xdr:col>16</xdr:col>
      <xdr:colOff>428625</xdr:colOff>
      <xdr:row>4</xdr:row>
      <xdr:rowOff>57150</xdr:rowOff>
    </xdr:to>
    <xdr:sp macro="" textlink="">
      <xdr:nvSpPr>
        <xdr:cNvPr id="26" name="TextBox 25">
          <a:extLst>
            <a:ext uri="{FF2B5EF4-FFF2-40B4-BE49-F238E27FC236}">
              <a16:creationId xmlns:a16="http://schemas.microsoft.com/office/drawing/2014/main" id="{00000000-0008-0000-1B00-00001A000000}"/>
            </a:ext>
          </a:extLst>
        </xdr:cNvPr>
        <xdr:cNvSpPr txBox="1"/>
      </xdr:nvSpPr>
      <xdr:spPr>
        <a:xfrm>
          <a:off x="10696575" y="790575"/>
          <a:ext cx="3619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11</a:t>
          </a:r>
        </a:p>
      </xdr:txBody>
    </xdr:sp>
    <xdr:clientData/>
  </xdr:twoCellAnchor>
  <xdr:twoCellAnchor>
    <xdr:from>
      <xdr:col>13</xdr:col>
      <xdr:colOff>0</xdr:colOff>
      <xdr:row>6</xdr:row>
      <xdr:rowOff>0</xdr:rowOff>
    </xdr:from>
    <xdr:to>
      <xdr:col>13</xdr:col>
      <xdr:colOff>485775</xdr:colOff>
      <xdr:row>6</xdr:row>
      <xdr:rowOff>428625</xdr:rowOff>
    </xdr:to>
    <xdr:sp macro="" textlink="">
      <xdr:nvSpPr>
        <xdr:cNvPr id="27" name="Oval 26">
          <a:extLst>
            <a:ext uri="{FF2B5EF4-FFF2-40B4-BE49-F238E27FC236}">
              <a16:creationId xmlns:a16="http://schemas.microsoft.com/office/drawing/2014/main" id="{00000000-0008-0000-1B00-00001B000000}"/>
            </a:ext>
          </a:extLst>
        </xdr:cNvPr>
        <xdr:cNvSpPr/>
      </xdr:nvSpPr>
      <xdr:spPr>
        <a:xfrm>
          <a:off x="7839075" y="1666875"/>
          <a:ext cx="485775" cy="428625"/>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13</xdr:col>
      <xdr:colOff>85725</xdr:colOff>
      <xdr:row>6</xdr:row>
      <xdr:rowOff>85725</xdr:rowOff>
    </xdr:from>
    <xdr:to>
      <xdr:col>13</xdr:col>
      <xdr:colOff>447675</xdr:colOff>
      <xdr:row>6</xdr:row>
      <xdr:rowOff>333375</xdr:rowOff>
    </xdr:to>
    <xdr:sp macro="" textlink="">
      <xdr:nvSpPr>
        <xdr:cNvPr id="28" name="TextBox 27">
          <a:extLst>
            <a:ext uri="{FF2B5EF4-FFF2-40B4-BE49-F238E27FC236}">
              <a16:creationId xmlns:a16="http://schemas.microsoft.com/office/drawing/2014/main" id="{00000000-0008-0000-1B00-00001C000000}"/>
            </a:ext>
          </a:extLst>
        </xdr:cNvPr>
        <xdr:cNvSpPr txBox="1"/>
      </xdr:nvSpPr>
      <xdr:spPr>
        <a:xfrm>
          <a:off x="7924800" y="1752600"/>
          <a:ext cx="3619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12</a:t>
          </a:r>
        </a:p>
      </xdr:txBody>
    </xdr:sp>
    <xdr:clientData/>
  </xdr:twoCellAnchor>
  <xdr:twoCellAnchor>
    <xdr:from>
      <xdr:col>13</xdr:col>
      <xdr:colOff>0</xdr:colOff>
      <xdr:row>8</xdr:row>
      <xdr:rowOff>0</xdr:rowOff>
    </xdr:from>
    <xdr:to>
      <xdr:col>13</xdr:col>
      <xdr:colOff>485775</xdr:colOff>
      <xdr:row>8</xdr:row>
      <xdr:rowOff>428625</xdr:rowOff>
    </xdr:to>
    <xdr:sp macro="" textlink="">
      <xdr:nvSpPr>
        <xdr:cNvPr id="29" name="Oval 28">
          <a:extLst>
            <a:ext uri="{FF2B5EF4-FFF2-40B4-BE49-F238E27FC236}">
              <a16:creationId xmlns:a16="http://schemas.microsoft.com/office/drawing/2014/main" id="{00000000-0008-0000-1B00-00001D000000}"/>
            </a:ext>
          </a:extLst>
        </xdr:cNvPr>
        <xdr:cNvSpPr/>
      </xdr:nvSpPr>
      <xdr:spPr>
        <a:xfrm>
          <a:off x="7839075" y="2314575"/>
          <a:ext cx="485775" cy="428625"/>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13</xdr:col>
      <xdr:colOff>66675</xdr:colOff>
      <xdr:row>8</xdr:row>
      <xdr:rowOff>95250</xdr:rowOff>
    </xdr:from>
    <xdr:to>
      <xdr:col>13</xdr:col>
      <xdr:colOff>428625</xdr:colOff>
      <xdr:row>8</xdr:row>
      <xdr:rowOff>342900</xdr:rowOff>
    </xdr:to>
    <xdr:sp macro="" textlink="">
      <xdr:nvSpPr>
        <xdr:cNvPr id="30" name="TextBox 29">
          <a:extLst>
            <a:ext uri="{FF2B5EF4-FFF2-40B4-BE49-F238E27FC236}">
              <a16:creationId xmlns:a16="http://schemas.microsoft.com/office/drawing/2014/main" id="{00000000-0008-0000-1B00-00001E000000}"/>
            </a:ext>
          </a:extLst>
        </xdr:cNvPr>
        <xdr:cNvSpPr txBox="1"/>
      </xdr:nvSpPr>
      <xdr:spPr>
        <a:xfrm>
          <a:off x="7905750" y="2409825"/>
          <a:ext cx="3619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13</a:t>
          </a:r>
        </a:p>
      </xdr:txBody>
    </xdr:sp>
    <xdr:clientData/>
  </xdr:twoCellAnchor>
  <xdr:twoCellAnchor>
    <xdr:from>
      <xdr:col>13</xdr:col>
      <xdr:colOff>0</xdr:colOff>
      <xdr:row>10</xdr:row>
      <xdr:rowOff>9525</xdr:rowOff>
    </xdr:from>
    <xdr:to>
      <xdr:col>13</xdr:col>
      <xdr:colOff>485775</xdr:colOff>
      <xdr:row>10</xdr:row>
      <xdr:rowOff>428625</xdr:rowOff>
    </xdr:to>
    <xdr:sp macro="" textlink="">
      <xdr:nvSpPr>
        <xdr:cNvPr id="31" name="Oval 30">
          <a:extLst>
            <a:ext uri="{FF2B5EF4-FFF2-40B4-BE49-F238E27FC236}">
              <a16:creationId xmlns:a16="http://schemas.microsoft.com/office/drawing/2014/main" id="{00000000-0008-0000-1B00-00001F000000}"/>
            </a:ext>
          </a:extLst>
        </xdr:cNvPr>
        <xdr:cNvSpPr/>
      </xdr:nvSpPr>
      <xdr:spPr>
        <a:xfrm>
          <a:off x="7839075" y="3133725"/>
          <a:ext cx="485775" cy="419100"/>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13</xdr:col>
      <xdr:colOff>66675</xdr:colOff>
      <xdr:row>10</xdr:row>
      <xdr:rowOff>85725</xdr:rowOff>
    </xdr:from>
    <xdr:to>
      <xdr:col>13</xdr:col>
      <xdr:colOff>428625</xdr:colOff>
      <xdr:row>10</xdr:row>
      <xdr:rowOff>333375</xdr:rowOff>
    </xdr:to>
    <xdr:sp macro="" textlink="">
      <xdr:nvSpPr>
        <xdr:cNvPr id="32" name="TextBox 31">
          <a:extLst>
            <a:ext uri="{FF2B5EF4-FFF2-40B4-BE49-F238E27FC236}">
              <a16:creationId xmlns:a16="http://schemas.microsoft.com/office/drawing/2014/main" id="{00000000-0008-0000-1B00-000020000000}"/>
            </a:ext>
          </a:extLst>
        </xdr:cNvPr>
        <xdr:cNvSpPr txBox="1"/>
      </xdr:nvSpPr>
      <xdr:spPr>
        <a:xfrm>
          <a:off x="7905750" y="3209925"/>
          <a:ext cx="3619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14</a:t>
          </a:r>
        </a:p>
      </xdr:txBody>
    </xdr:sp>
    <xdr:clientData/>
  </xdr:twoCellAnchor>
  <xdr:twoCellAnchor>
    <xdr:from>
      <xdr:col>0</xdr:col>
      <xdr:colOff>314325</xdr:colOff>
      <xdr:row>15</xdr:row>
      <xdr:rowOff>85725</xdr:rowOff>
    </xdr:from>
    <xdr:to>
      <xdr:col>1</xdr:col>
      <xdr:colOff>142875</xdr:colOff>
      <xdr:row>17</xdr:row>
      <xdr:rowOff>123825</xdr:rowOff>
    </xdr:to>
    <xdr:sp macro="" textlink="">
      <xdr:nvSpPr>
        <xdr:cNvPr id="33" name="Oval 32">
          <a:extLst>
            <a:ext uri="{FF2B5EF4-FFF2-40B4-BE49-F238E27FC236}">
              <a16:creationId xmlns:a16="http://schemas.microsoft.com/office/drawing/2014/main" id="{00000000-0008-0000-1B00-000021000000}"/>
            </a:ext>
          </a:extLst>
        </xdr:cNvPr>
        <xdr:cNvSpPr/>
      </xdr:nvSpPr>
      <xdr:spPr>
        <a:xfrm>
          <a:off x="314325" y="4343400"/>
          <a:ext cx="476250" cy="428625"/>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0</xdr:col>
      <xdr:colOff>381000</xdr:colOff>
      <xdr:row>15</xdr:row>
      <xdr:rowOff>180975</xdr:rowOff>
    </xdr:from>
    <xdr:to>
      <xdr:col>1</xdr:col>
      <xdr:colOff>85725</xdr:colOff>
      <xdr:row>17</xdr:row>
      <xdr:rowOff>47625</xdr:rowOff>
    </xdr:to>
    <xdr:sp macro="" textlink="">
      <xdr:nvSpPr>
        <xdr:cNvPr id="34" name="TextBox 33">
          <a:extLst>
            <a:ext uri="{FF2B5EF4-FFF2-40B4-BE49-F238E27FC236}">
              <a16:creationId xmlns:a16="http://schemas.microsoft.com/office/drawing/2014/main" id="{00000000-0008-0000-1B00-000022000000}"/>
            </a:ext>
          </a:extLst>
        </xdr:cNvPr>
        <xdr:cNvSpPr txBox="1"/>
      </xdr:nvSpPr>
      <xdr:spPr>
        <a:xfrm>
          <a:off x="381000" y="4438650"/>
          <a:ext cx="3524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15</a:t>
          </a:r>
        </a:p>
      </xdr:txBody>
    </xdr:sp>
    <xdr:clientData/>
  </xdr:twoCellAnchor>
  <xdr:twoCellAnchor>
    <xdr:from>
      <xdr:col>3</xdr:col>
      <xdr:colOff>142875</xdr:colOff>
      <xdr:row>15</xdr:row>
      <xdr:rowOff>95250</xdr:rowOff>
    </xdr:from>
    <xdr:to>
      <xdr:col>4</xdr:col>
      <xdr:colOff>19050</xdr:colOff>
      <xdr:row>17</xdr:row>
      <xdr:rowOff>133350</xdr:rowOff>
    </xdr:to>
    <xdr:sp macro="" textlink="">
      <xdr:nvSpPr>
        <xdr:cNvPr id="35" name="Oval 34">
          <a:extLst>
            <a:ext uri="{FF2B5EF4-FFF2-40B4-BE49-F238E27FC236}">
              <a16:creationId xmlns:a16="http://schemas.microsoft.com/office/drawing/2014/main" id="{00000000-0008-0000-1B00-000023000000}"/>
            </a:ext>
          </a:extLst>
        </xdr:cNvPr>
        <xdr:cNvSpPr/>
      </xdr:nvSpPr>
      <xdr:spPr>
        <a:xfrm>
          <a:off x="2095500" y="4352925"/>
          <a:ext cx="485775" cy="419100"/>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xdr:col>
      <xdr:colOff>209550</xdr:colOff>
      <xdr:row>15</xdr:row>
      <xdr:rowOff>161925</xdr:rowOff>
    </xdr:from>
    <xdr:to>
      <xdr:col>3</xdr:col>
      <xdr:colOff>571500</xdr:colOff>
      <xdr:row>17</xdr:row>
      <xdr:rowOff>28575</xdr:rowOff>
    </xdr:to>
    <xdr:sp macro="" textlink="">
      <xdr:nvSpPr>
        <xdr:cNvPr id="36" name="TextBox 35">
          <a:extLst>
            <a:ext uri="{FF2B5EF4-FFF2-40B4-BE49-F238E27FC236}">
              <a16:creationId xmlns:a16="http://schemas.microsoft.com/office/drawing/2014/main" id="{00000000-0008-0000-1B00-000024000000}"/>
            </a:ext>
          </a:extLst>
        </xdr:cNvPr>
        <xdr:cNvSpPr txBox="1"/>
      </xdr:nvSpPr>
      <xdr:spPr>
        <a:xfrm>
          <a:off x="2162175" y="4419600"/>
          <a:ext cx="3619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16</a:t>
          </a:r>
        </a:p>
      </xdr:txBody>
    </xdr:sp>
    <xdr:clientData/>
  </xdr:twoCellAnchor>
  <xdr:twoCellAnchor>
    <xdr:from>
      <xdr:col>6</xdr:col>
      <xdr:colOff>419100</xdr:colOff>
      <xdr:row>15</xdr:row>
      <xdr:rowOff>95250</xdr:rowOff>
    </xdr:from>
    <xdr:to>
      <xdr:col>7</xdr:col>
      <xdr:colOff>323850</xdr:colOff>
      <xdr:row>17</xdr:row>
      <xdr:rowOff>133350</xdr:rowOff>
    </xdr:to>
    <xdr:sp macro="" textlink="">
      <xdr:nvSpPr>
        <xdr:cNvPr id="37" name="Oval 36">
          <a:extLst>
            <a:ext uri="{FF2B5EF4-FFF2-40B4-BE49-F238E27FC236}">
              <a16:creationId xmlns:a16="http://schemas.microsoft.com/office/drawing/2014/main" id="{00000000-0008-0000-1B00-000025000000}"/>
            </a:ext>
          </a:extLst>
        </xdr:cNvPr>
        <xdr:cNvSpPr/>
      </xdr:nvSpPr>
      <xdr:spPr>
        <a:xfrm>
          <a:off x="4105275" y="4352925"/>
          <a:ext cx="476250" cy="419100"/>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xdr:col>
      <xdr:colOff>485775</xdr:colOff>
      <xdr:row>15</xdr:row>
      <xdr:rowOff>171450</xdr:rowOff>
    </xdr:from>
    <xdr:to>
      <xdr:col>7</xdr:col>
      <xdr:colOff>266700</xdr:colOff>
      <xdr:row>17</xdr:row>
      <xdr:rowOff>38100</xdr:rowOff>
    </xdr:to>
    <xdr:sp macro="" textlink="">
      <xdr:nvSpPr>
        <xdr:cNvPr id="38" name="TextBox 37">
          <a:extLst>
            <a:ext uri="{FF2B5EF4-FFF2-40B4-BE49-F238E27FC236}">
              <a16:creationId xmlns:a16="http://schemas.microsoft.com/office/drawing/2014/main" id="{00000000-0008-0000-1B00-000026000000}"/>
            </a:ext>
          </a:extLst>
        </xdr:cNvPr>
        <xdr:cNvSpPr txBox="1"/>
      </xdr:nvSpPr>
      <xdr:spPr>
        <a:xfrm>
          <a:off x="4171950" y="4429125"/>
          <a:ext cx="3524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17</a:t>
          </a:r>
        </a:p>
      </xdr:txBody>
    </xdr:sp>
    <xdr:clientData/>
  </xdr:twoCellAnchor>
  <xdr:twoCellAnchor>
    <xdr:from>
      <xdr:col>8</xdr:col>
      <xdr:colOff>0</xdr:colOff>
      <xdr:row>14</xdr:row>
      <xdr:rowOff>0</xdr:rowOff>
    </xdr:from>
    <xdr:to>
      <xdr:col>9</xdr:col>
      <xdr:colOff>485775</xdr:colOff>
      <xdr:row>16</xdr:row>
      <xdr:rowOff>9525</xdr:rowOff>
    </xdr:to>
    <xdr:sp macro="" textlink="">
      <xdr:nvSpPr>
        <xdr:cNvPr id="39" name="Oval 38">
          <a:extLst>
            <a:ext uri="{FF2B5EF4-FFF2-40B4-BE49-F238E27FC236}">
              <a16:creationId xmlns:a16="http://schemas.microsoft.com/office/drawing/2014/main" id="{00000000-0008-0000-1B00-000027000000}"/>
            </a:ext>
          </a:extLst>
        </xdr:cNvPr>
        <xdr:cNvSpPr/>
      </xdr:nvSpPr>
      <xdr:spPr>
        <a:xfrm>
          <a:off x="5019675" y="4095750"/>
          <a:ext cx="485775" cy="476250"/>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9</xdr:col>
      <xdr:colOff>85725</xdr:colOff>
      <xdr:row>14</xdr:row>
      <xdr:rowOff>85725</xdr:rowOff>
    </xdr:from>
    <xdr:to>
      <xdr:col>9</xdr:col>
      <xdr:colOff>447675</xdr:colOff>
      <xdr:row>15</xdr:row>
      <xdr:rowOff>142875</xdr:rowOff>
    </xdr:to>
    <xdr:sp macro="" textlink="">
      <xdr:nvSpPr>
        <xdr:cNvPr id="40" name="TextBox 39">
          <a:extLst>
            <a:ext uri="{FF2B5EF4-FFF2-40B4-BE49-F238E27FC236}">
              <a16:creationId xmlns:a16="http://schemas.microsoft.com/office/drawing/2014/main" id="{00000000-0008-0000-1B00-000028000000}"/>
            </a:ext>
          </a:extLst>
        </xdr:cNvPr>
        <xdr:cNvSpPr txBox="1"/>
      </xdr:nvSpPr>
      <xdr:spPr>
        <a:xfrm>
          <a:off x="5105400" y="4181475"/>
          <a:ext cx="3619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18</a:t>
          </a:r>
        </a:p>
      </xdr:txBody>
    </xdr:sp>
    <xdr:clientData/>
  </xdr:twoCellAnchor>
  <xdr:twoCellAnchor>
    <xdr:from>
      <xdr:col>10</xdr:col>
      <xdr:colOff>0</xdr:colOff>
      <xdr:row>14</xdr:row>
      <xdr:rowOff>0</xdr:rowOff>
    </xdr:from>
    <xdr:to>
      <xdr:col>10</xdr:col>
      <xdr:colOff>485775</xdr:colOff>
      <xdr:row>16</xdr:row>
      <xdr:rowOff>9525</xdr:rowOff>
    </xdr:to>
    <xdr:sp macro="" textlink="">
      <xdr:nvSpPr>
        <xdr:cNvPr id="41" name="Oval 40">
          <a:extLst>
            <a:ext uri="{FF2B5EF4-FFF2-40B4-BE49-F238E27FC236}">
              <a16:creationId xmlns:a16="http://schemas.microsoft.com/office/drawing/2014/main" id="{00000000-0008-0000-1B00-000029000000}"/>
            </a:ext>
          </a:extLst>
        </xdr:cNvPr>
        <xdr:cNvSpPr/>
      </xdr:nvSpPr>
      <xdr:spPr>
        <a:xfrm>
          <a:off x="5600700" y="4095750"/>
          <a:ext cx="485775" cy="476250"/>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11</xdr:col>
      <xdr:colOff>0</xdr:colOff>
      <xdr:row>14</xdr:row>
      <xdr:rowOff>0</xdr:rowOff>
    </xdr:from>
    <xdr:to>
      <xdr:col>11</xdr:col>
      <xdr:colOff>485775</xdr:colOff>
      <xdr:row>16</xdr:row>
      <xdr:rowOff>9525</xdr:rowOff>
    </xdr:to>
    <xdr:sp macro="" textlink="">
      <xdr:nvSpPr>
        <xdr:cNvPr id="42" name="Oval 41">
          <a:extLst>
            <a:ext uri="{FF2B5EF4-FFF2-40B4-BE49-F238E27FC236}">
              <a16:creationId xmlns:a16="http://schemas.microsoft.com/office/drawing/2014/main" id="{00000000-0008-0000-1B00-00002A000000}"/>
            </a:ext>
          </a:extLst>
        </xdr:cNvPr>
        <xdr:cNvSpPr/>
      </xdr:nvSpPr>
      <xdr:spPr>
        <a:xfrm>
          <a:off x="6134100" y="4095750"/>
          <a:ext cx="485775" cy="476250"/>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12</xdr:col>
      <xdr:colOff>352425</xdr:colOff>
      <xdr:row>14</xdr:row>
      <xdr:rowOff>9525</xdr:rowOff>
    </xdr:from>
    <xdr:to>
      <xdr:col>12</xdr:col>
      <xdr:colOff>838200</xdr:colOff>
      <xdr:row>16</xdr:row>
      <xdr:rowOff>19050</xdr:rowOff>
    </xdr:to>
    <xdr:sp macro="" textlink="">
      <xdr:nvSpPr>
        <xdr:cNvPr id="43" name="Oval 42">
          <a:extLst>
            <a:ext uri="{FF2B5EF4-FFF2-40B4-BE49-F238E27FC236}">
              <a16:creationId xmlns:a16="http://schemas.microsoft.com/office/drawing/2014/main" id="{00000000-0008-0000-1B00-00002B000000}"/>
            </a:ext>
          </a:extLst>
        </xdr:cNvPr>
        <xdr:cNvSpPr/>
      </xdr:nvSpPr>
      <xdr:spPr>
        <a:xfrm>
          <a:off x="7019925" y="4105275"/>
          <a:ext cx="485775" cy="476250"/>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10</xdr:col>
      <xdr:colOff>85725</xdr:colOff>
      <xdr:row>14</xdr:row>
      <xdr:rowOff>66675</xdr:rowOff>
    </xdr:from>
    <xdr:to>
      <xdr:col>10</xdr:col>
      <xdr:colOff>447675</xdr:colOff>
      <xdr:row>15</xdr:row>
      <xdr:rowOff>123825</xdr:rowOff>
    </xdr:to>
    <xdr:sp macro="" textlink="">
      <xdr:nvSpPr>
        <xdr:cNvPr id="44" name="TextBox 43">
          <a:extLst>
            <a:ext uri="{FF2B5EF4-FFF2-40B4-BE49-F238E27FC236}">
              <a16:creationId xmlns:a16="http://schemas.microsoft.com/office/drawing/2014/main" id="{00000000-0008-0000-1B00-00002C000000}"/>
            </a:ext>
          </a:extLst>
        </xdr:cNvPr>
        <xdr:cNvSpPr txBox="1"/>
      </xdr:nvSpPr>
      <xdr:spPr>
        <a:xfrm>
          <a:off x="5686425" y="4162425"/>
          <a:ext cx="3619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19</a:t>
          </a:r>
        </a:p>
      </xdr:txBody>
    </xdr:sp>
    <xdr:clientData/>
  </xdr:twoCellAnchor>
  <xdr:twoCellAnchor>
    <xdr:from>
      <xdr:col>11</xdr:col>
      <xdr:colOff>57150</xdr:colOff>
      <xdr:row>14</xdr:row>
      <xdr:rowOff>76200</xdr:rowOff>
    </xdr:from>
    <xdr:to>
      <xdr:col>11</xdr:col>
      <xdr:colOff>419100</xdr:colOff>
      <xdr:row>15</xdr:row>
      <xdr:rowOff>133350</xdr:rowOff>
    </xdr:to>
    <xdr:sp macro="" textlink="">
      <xdr:nvSpPr>
        <xdr:cNvPr id="45" name="TextBox 44">
          <a:extLst>
            <a:ext uri="{FF2B5EF4-FFF2-40B4-BE49-F238E27FC236}">
              <a16:creationId xmlns:a16="http://schemas.microsoft.com/office/drawing/2014/main" id="{00000000-0008-0000-1B00-00002D000000}"/>
            </a:ext>
          </a:extLst>
        </xdr:cNvPr>
        <xdr:cNvSpPr txBox="1"/>
      </xdr:nvSpPr>
      <xdr:spPr>
        <a:xfrm>
          <a:off x="6191250" y="4171950"/>
          <a:ext cx="3619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20</a:t>
          </a:r>
        </a:p>
      </xdr:txBody>
    </xdr:sp>
    <xdr:clientData/>
  </xdr:twoCellAnchor>
  <xdr:twoCellAnchor>
    <xdr:from>
      <xdr:col>12</xdr:col>
      <xdr:colOff>428625</xdr:colOff>
      <xdr:row>14</xdr:row>
      <xdr:rowOff>85725</xdr:rowOff>
    </xdr:from>
    <xdr:to>
      <xdr:col>12</xdr:col>
      <xdr:colOff>790575</xdr:colOff>
      <xdr:row>15</xdr:row>
      <xdr:rowOff>142875</xdr:rowOff>
    </xdr:to>
    <xdr:sp macro="" textlink="">
      <xdr:nvSpPr>
        <xdr:cNvPr id="46" name="TextBox 45">
          <a:extLst>
            <a:ext uri="{FF2B5EF4-FFF2-40B4-BE49-F238E27FC236}">
              <a16:creationId xmlns:a16="http://schemas.microsoft.com/office/drawing/2014/main" id="{00000000-0008-0000-1B00-00002E000000}"/>
            </a:ext>
          </a:extLst>
        </xdr:cNvPr>
        <xdr:cNvSpPr txBox="1"/>
      </xdr:nvSpPr>
      <xdr:spPr>
        <a:xfrm>
          <a:off x="7096125" y="4181475"/>
          <a:ext cx="3619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21</a:t>
          </a:r>
        </a:p>
      </xdr:txBody>
    </xdr:sp>
    <xdr:clientData/>
  </xdr:twoCellAnchor>
  <xdr:twoCellAnchor>
    <xdr:from>
      <xdr:col>13</xdr:col>
      <xdr:colOff>533400</xdr:colOff>
      <xdr:row>14</xdr:row>
      <xdr:rowOff>123825</xdr:rowOff>
    </xdr:from>
    <xdr:to>
      <xdr:col>13</xdr:col>
      <xdr:colOff>1019175</xdr:colOff>
      <xdr:row>16</xdr:row>
      <xdr:rowOff>133350</xdr:rowOff>
    </xdr:to>
    <xdr:sp macro="" textlink="">
      <xdr:nvSpPr>
        <xdr:cNvPr id="47" name="Oval 46">
          <a:extLst>
            <a:ext uri="{FF2B5EF4-FFF2-40B4-BE49-F238E27FC236}">
              <a16:creationId xmlns:a16="http://schemas.microsoft.com/office/drawing/2014/main" id="{00000000-0008-0000-1B00-00002F000000}"/>
            </a:ext>
          </a:extLst>
        </xdr:cNvPr>
        <xdr:cNvSpPr/>
      </xdr:nvSpPr>
      <xdr:spPr>
        <a:xfrm>
          <a:off x="8372475" y="4219575"/>
          <a:ext cx="485775" cy="438150"/>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13</xdr:col>
      <xdr:colOff>619125</xdr:colOff>
      <xdr:row>15</xdr:row>
      <xdr:rowOff>0</xdr:rowOff>
    </xdr:from>
    <xdr:to>
      <xdr:col>13</xdr:col>
      <xdr:colOff>981075</xdr:colOff>
      <xdr:row>16</xdr:row>
      <xdr:rowOff>28575</xdr:rowOff>
    </xdr:to>
    <xdr:sp macro="" textlink="">
      <xdr:nvSpPr>
        <xdr:cNvPr id="48" name="TextBox 47">
          <a:extLst>
            <a:ext uri="{FF2B5EF4-FFF2-40B4-BE49-F238E27FC236}">
              <a16:creationId xmlns:a16="http://schemas.microsoft.com/office/drawing/2014/main" id="{00000000-0008-0000-1B00-000030000000}"/>
            </a:ext>
          </a:extLst>
        </xdr:cNvPr>
        <xdr:cNvSpPr txBox="1"/>
      </xdr:nvSpPr>
      <xdr:spPr>
        <a:xfrm>
          <a:off x="8458200" y="4257675"/>
          <a:ext cx="3619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22</a:t>
          </a:r>
        </a:p>
      </xdr:txBody>
    </xdr:sp>
    <xdr:clientData/>
  </xdr:twoCellAnchor>
  <xdr:twoCellAnchor>
    <xdr:from>
      <xdr:col>14</xdr:col>
      <xdr:colOff>209550</xdr:colOff>
      <xdr:row>14</xdr:row>
      <xdr:rowOff>123825</xdr:rowOff>
    </xdr:from>
    <xdr:to>
      <xdr:col>14</xdr:col>
      <xdr:colOff>695325</xdr:colOff>
      <xdr:row>16</xdr:row>
      <xdr:rowOff>133350</xdr:rowOff>
    </xdr:to>
    <xdr:sp macro="" textlink="">
      <xdr:nvSpPr>
        <xdr:cNvPr id="49" name="Oval 48">
          <a:extLst>
            <a:ext uri="{FF2B5EF4-FFF2-40B4-BE49-F238E27FC236}">
              <a16:creationId xmlns:a16="http://schemas.microsoft.com/office/drawing/2014/main" id="{00000000-0008-0000-1B00-000031000000}"/>
            </a:ext>
          </a:extLst>
        </xdr:cNvPr>
        <xdr:cNvSpPr/>
      </xdr:nvSpPr>
      <xdr:spPr>
        <a:xfrm>
          <a:off x="9610725" y="4219575"/>
          <a:ext cx="485775" cy="438150"/>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16</xdr:col>
      <xdr:colOff>66675</xdr:colOff>
      <xdr:row>14</xdr:row>
      <xdr:rowOff>161925</xdr:rowOff>
    </xdr:from>
    <xdr:to>
      <xdr:col>16</xdr:col>
      <xdr:colOff>552450</xdr:colOff>
      <xdr:row>17</xdr:row>
      <xdr:rowOff>9525</xdr:rowOff>
    </xdr:to>
    <xdr:sp macro="" textlink="">
      <xdr:nvSpPr>
        <xdr:cNvPr id="50" name="Oval 49">
          <a:extLst>
            <a:ext uri="{FF2B5EF4-FFF2-40B4-BE49-F238E27FC236}">
              <a16:creationId xmlns:a16="http://schemas.microsoft.com/office/drawing/2014/main" id="{00000000-0008-0000-1B00-000032000000}"/>
            </a:ext>
          </a:extLst>
        </xdr:cNvPr>
        <xdr:cNvSpPr/>
      </xdr:nvSpPr>
      <xdr:spPr>
        <a:xfrm>
          <a:off x="10696575" y="4257675"/>
          <a:ext cx="485775" cy="409575"/>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17</xdr:col>
      <xdr:colOff>247650</xdr:colOff>
      <xdr:row>14</xdr:row>
      <xdr:rowOff>161925</xdr:rowOff>
    </xdr:from>
    <xdr:to>
      <xdr:col>17</xdr:col>
      <xdr:colOff>733425</xdr:colOff>
      <xdr:row>17</xdr:row>
      <xdr:rowOff>9525</xdr:rowOff>
    </xdr:to>
    <xdr:sp macro="" textlink="">
      <xdr:nvSpPr>
        <xdr:cNvPr id="51" name="Oval 50">
          <a:extLst>
            <a:ext uri="{FF2B5EF4-FFF2-40B4-BE49-F238E27FC236}">
              <a16:creationId xmlns:a16="http://schemas.microsoft.com/office/drawing/2014/main" id="{00000000-0008-0000-1B00-000033000000}"/>
            </a:ext>
          </a:extLst>
        </xdr:cNvPr>
        <xdr:cNvSpPr/>
      </xdr:nvSpPr>
      <xdr:spPr>
        <a:xfrm>
          <a:off x="11582400" y="4257675"/>
          <a:ext cx="485775" cy="409575"/>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18</xdr:col>
      <xdr:colOff>381000</xdr:colOff>
      <xdr:row>14</xdr:row>
      <xdr:rowOff>133350</xdr:rowOff>
    </xdr:from>
    <xdr:to>
      <xdr:col>18</xdr:col>
      <xdr:colOff>866775</xdr:colOff>
      <xdr:row>16</xdr:row>
      <xdr:rowOff>142875</xdr:rowOff>
    </xdr:to>
    <xdr:sp macro="" textlink="">
      <xdr:nvSpPr>
        <xdr:cNvPr id="52" name="Oval 51">
          <a:extLst>
            <a:ext uri="{FF2B5EF4-FFF2-40B4-BE49-F238E27FC236}">
              <a16:creationId xmlns:a16="http://schemas.microsoft.com/office/drawing/2014/main" id="{00000000-0008-0000-1B00-000034000000}"/>
            </a:ext>
          </a:extLst>
        </xdr:cNvPr>
        <xdr:cNvSpPr/>
      </xdr:nvSpPr>
      <xdr:spPr>
        <a:xfrm>
          <a:off x="12715875" y="4229100"/>
          <a:ext cx="485775" cy="428625"/>
        </a:xfrm>
        <a:prstGeom prst="ellipse">
          <a:avLst/>
        </a:prstGeom>
        <a:noFill/>
      </xdr:spPr>
      <xdr:style>
        <a:lnRef idx="2">
          <a:schemeClr val="accent1">
            <a:shade val="5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14</xdr:col>
      <xdr:colOff>276225</xdr:colOff>
      <xdr:row>14</xdr:row>
      <xdr:rowOff>171450</xdr:rowOff>
    </xdr:from>
    <xdr:to>
      <xdr:col>14</xdr:col>
      <xdr:colOff>638175</xdr:colOff>
      <xdr:row>16</xdr:row>
      <xdr:rowOff>9525</xdr:rowOff>
    </xdr:to>
    <xdr:sp macro="" textlink="">
      <xdr:nvSpPr>
        <xdr:cNvPr id="53" name="TextBox 52">
          <a:extLst>
            <a:ext uri="{FF2B5EF4-FFF2-40B4-BE49-F238E27FC236}">
              <a16:creationId xmlns:a16="http://schemas.microsoft.com/office/drawing/2014/main" id="{00000000-0008-0000-1B00-000035000000}"/>
            </a:ext>
          </a:extLst>
        </xdr:cNvPr>
        <xdr:cNvSpPr txBox="1"/>
      </xdr:nvSpPr>
      <xdr:spPr>
        <a:xfrm>
          <a:off x="9677400" y="4257675"/>
          <a:ext cx="3619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23</a:t>
          </a:r>
        </a:p>
      </xdr:txBody>
    </xdr:sp>
    <xdr:clientData/>
  </xdr:twoCellAnchor>
  <xdr:twoCellAnchor>
    <xdr:from>
      <xdr:col>16</xdr:col>
      <xdr:colOff>171450</xdr:colOff>
      <xdr:row>15</xdr:row>
      <xdr:rowOff>38100</xdr:rowOff>
    </xdr:from>
    <xdr:to>
      <xdr:col>16</xdr:col>
      <xdr:colOff>533400</xdr:colOff>
      <xdr:row>16</xdr:row>
      <xdr:rowOff>66675</xdr:rowOff>
    </xdr:to>
    <xdr:sp macro="" textlink="">
      <xdr:nvSpPr>
        <xdr:cNvPr id="54" name="TextBox 53">
          <a:extLst>
            <a:ext uri="{FF2B5EF4-FFF2-40B4-BE49-F238E27FC236}">
              <a16:creationId xmlns:a16="http://schemas.microsoft.com/office/drawing/2014/main" id="{00000000-0008-0000-1B00-000036000000}"/>
            </a:ext>
          </a:extLst>
        </xdr:cNvPr>
        <xdr:cNvSpPr txBox="1"/>
      </xdr:nvSpPr>
      <xdr:spPr>
        <a:xfrm>
          <a:off x="10801350" y="4295775"/>
          <a:ext cx="3619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24</a:t>
          </a:r>
        </a:p>
      </xdr:txBody>
    </xdr:sp>
    <xdr:clientData/>
  </xdr:twoCellAnchor>
  <xdr:twoCellAnchor>
    <xdr:from>
      <xdr:col>17</xdr:col>
      <xdr:colOff>314325</xdr:colOff>
      <xdr:row>15</xdr:row>
      <xdr:rowOff>38100</xdr:rowOff>
    </xdr:from>
    <xdr:to>
      <xdr:col>17</xdr:col>
      <xdr:colOff>676275</xdr:colOff>
      <xdr:row>16</xdr:row>
      <xdr:rowOff>66675</xdr:rowOff>
    </xdr:to>
    <xdr:sp macro="" textlink="">
      <xdr:nvSpPr>
        <xdr:cNvPr id="55" name="TextBox 54">
          <a:extLst>
            <a:ext uri="{FF2B5EF4-FFF2-40B4-BE49-F238E27FC236}">
              <a16:creationId xmlns:a16="http://schemas.microsoft.com/office/drawing/2014/main" id="{00000000-0008-0000-1B00-000037000000}"/>
            </a:ext>
          </a:extLst>
        </xdr:cNvPr>
        <xdr:cNvSpPr txBox="1"/>
      </xdr:nvSpPr>
      <xdr:spPr>
        <a:xfrm>
          <a:off x="11649075" y="4295775"/>
          <a:ext cx="3619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25</a:t>
          </a:r>
        </a:p>
      </xdr:txBody>
    </xdr:sp>
    <xdr:clientData/>
  </xdr:twoCellAnchor>
  <xdr:twoCellAnchor>
    <xdr:from>
      <xdr:col>18</xdr:col>
      <xdr:colOff>457200</xdr:colOff>
      <xdr:row>15</xdr:row>
      <xdr:rowOff>9525</xdr:rowOff>
    </xdr:from>
    <xdr:to>
      <xdr:col>18</xdr:col>
      <xdr:colOff>819150</xdr:colOff>
      <xdr:row>16</xdr:row>
      <xdr:rowOff>38100</xdr:rowOff>
    </xdr:to>
    <xdr:sp macro="" textlink="">
      <xdr:nvSpPr>
        <xdr:cNvPr id="56" name="TextBox 55">
          <a:extLst>
            <a:ext uri="{FF2B5EF4-FFF2-40B4-BE49-F238E27FC236}">
              <a16:creationId xmlns:a16="http://schemas.microsoft.com/office/drawing/2014/main" id="{00000000-0008-0000-1B00-000038000000}"/>
            </a:ext>
          </a:extLst>
        </xdr:cNvPr>
        <xdr:cNvSpPr txBox="1"/>
      </xdr:nvSpPr>
      <xdr:spPr>
        <a:xfrm>
          <a:off x="12792075" y="4267200"/>
          <a:ext cx="3619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26</a:t>
          </a:r>
        </a:p>
      </xdr:txBody>
    </xdr:sp>
    <xdr:clientData/>
  </xdr:twoCellAnchor>
</xdr:wsDr>
</file>

<file path=xl/drawings/drawing25.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4</xdr:col>
          <xdr:colOff>50800</xdr:colOff>
          <xdr:row>8</xdr:row>
          <xdr:rowOff>203200</xdr:rowOff>
        </xdr:from>
        <xdr:to>
          <xdr:col>4</xdr:col>
          <xdr:colOff>4419600</xdr:colOff>
          <xdr:row>11</xdr:row>
          <xdr:rowOff>50800</xdr:rowOff>
        </xdr:to>
        <xdr:sp macro="" textlink="">
          <xdr:nvSpPr>
            <xdr:cNvPr id="25605" name="Comment 5" hidden="1">
              <a:extLst>
                <a:ext uri="{FF2B5EF4-FFF2-40B4-BE49-F238E27FC236}">
                  <a16:creationId xmlns:a16="http://schemas.microsoft.com/office/drawing/2014/main" id="{66227F4A-C6E4-0D86-7466-4E941BA4AA2D}"/>
                </a:ext>
              </a:extLst>
            </xdr:cNvPr>
            <xdr:cNvSpPr txBox="1">
              <a:spLocks noChangeArrowheads="1"/>
            </xdr:cNvSpPr>
          </xdr:nvSpPr>
          <xdr:spPr bwMode="auto">
            <a:xfrm>
              <a:off x="7721600" y="1930400"/>
              <a:ext cx="4102100" cy="8128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1000" b="1" i="0" u="none" strike="noStrike" baseline="0%">
                  <a:solidFill>
                    <a:srgbClr val="000000"/>
                  </a:solidFill>
                  <a:latin typeface="Tahoma" pitchFamily="2" charset="0"/>
                  <a:ea typeface="Tahoma" pitchFamily="2" charset="0"/>
                  <a:cs typeface="Tahoma" pitchFamily="2" charset="0"/>
                </a:rPr>
                <a:t>e.g. What has been seen, Which spec is the deviation against, where was it found, When and how was it seen to be occurring, Quantity impacted and/or have photo's been supplied</a:t>
              </a:r>
              <a:endParaRPr lang="en-US" sz="1000" b="0" i="0" u="none" strike="noStrike" baseline="0%">
                <a:solidFill>
                  <a:srgbClr val="000000"/>
                </a:solidFill>
                <a:latin typeface="Tahoma" pitchFamily="2" charset="0"/>
                <a:ea typeface="Tahoma" pitchFamily="2" charset="0"/>
                <a:cs typeface="Tahoma" pitchFamily="2" charset="0"/>
              </a:endParaRPr>
            </a:p>
            <a:p>
              <a:pPr algn="l" rtl="0">
                <a:defRPr sz="1000"/>
              </a:pPr>
              <a:endParaRPr lang="en-US" sz="10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50800</xdr:colOff>
          <xdr:row>10</xdr:row>
          <xdr:rowOff>457200</xdr:rowOff>
        </xdr:from>
        <xdr:to>
          <xdr:col>4</xdr:col>
          <xdr:colOff>4470400</xdr:colOff>
          <xdr:row>12</xdr:row>
          <xdr:rowOff>406400</xdr:rowOff>
        </xdr:to>
        <xdr:sp macro="" textlink="">
          <xdr:nvSpPr>
            <xdr:cNvPr id="25606" name="Comment 6" hidden="1">
              <a:extLst>
                <a:ext uri="{FF2B5EF4-FFF2-40B4-BE49-F238E27FC236}">
                  <a16:creationId xmlns:a16="http://schemas.microsoft.com/office/drawing/2014/main" id="{8EA4D5B2-88DF-6FD9-B27A-C47742EC6F62}"/>
                </a:ext>
              </a:extLst>
            </xdr:cNvPr>
            <xdr:cNvSpPr txBox="1">
              <a:spLocks noChangeArrowheads="1"/>
            </xdr:cNvSpPr>
          </xdr:nvSpPr>
          <xdr:spPr bwMode="auto">
            <a:xfrm>
              <a:off x="7721600" y="2692400"/>
              <a:ext cx="4102100" cy="7620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1000" b="1" i="0" u="none" strike="noStrike" baseline="0%">
                  <a:solidFill>
                    <a:srgbClr val="000000"/>
                  </a:solidFill>
                  <a:latin typeface="Tahoma" pitchFamily="2" charset="0"/>
                  <a:ea typeface="Tahoma" pitchFamily="2" charset="0"/>
                  <a:cs typeface="Tahoma" pitchFamily="2" charset="0"/>
                </a:rPr>
                <a:t>No further escapes /instances, have failures been detected at point of containment and not further down the supply chain</a:t>
              </a:r>
              <a:endParaRPr lang="en-US" sz="1000" b="0" i="0" u="none" strike="noStrike" baseline="0%">
                <a:solidFill>
                  <a:srgbClr val="000000"/>
                </a:solidFill>
                <a:latin typeface="Tahoma" pitchFamily="2" charset="0"/>
                <a:ea typeface="Tahoma" pitchFamily="2" charset="0"/>
                <a:cs typeface="Tahoma" pitchFamily="2" charset="0"/>
              </a:endParaRPr>
            </a:p>
            <a:p>
              <a:pPr algn="l" rtl="0">
                <a:defRPr sz="1000"/>
              </a:pPr>
              <a:endParaRPr lang="en-US" sz="10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50800</xdr:colOff>
          <xdr:row>18</xdr:row>
          <xdr:rowOff>50800</xdr:rowOff>
        </xdr:from>
        <xdr:to>
          <xdr:col>4</xdr:col>
          <xdr:colOff>1727200</xdr:colOff>
          <xdr:row>20</xdr:row>
          <xdr:rowOff>0</xdr:rowOff>
        </xdr:to>
        <xdr:sp macro="" textlink="">
          <xdr:nvSpPr>
            <xdr:cNvPr id="25607" name="Comment 7" hidden="1">
              <a:extLst>
                <a:ext uri="{FF2B5EF4-FFF2-40B4-BE49-F238E27FC236}">
                  <a16:creationId xmlns:a16="http://schemas.microsoft.com/office/drawing/2014/main" id="{76602ACC-EB1C-6786-C880-3343E1C523B5}"/>
                </a:ext>
              </a:extLst>
            </xdr:cNvPr>
            <xdr:cNvSpPr txBox="1">
              <a:spLocks noChangeArrowheads="1"/>
            </xdr:cNvSpPr>
          </xdr:nvSpPr>
          <xdr:spPr bwMode="auto">
            <a:xfrm>
              <a:off x="7721600" y="5410200"/>
              <a:ext cx="1676400" cy="7112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1000" b="1" i="0" u="none" strike="noStrike" baseline="0%">
                  <a:solidFill>
                    <a:srgbClr val="000000"/>
                  </a:solidFill>
                  <a:latin typeface="Tahoma" pitchFamily="2" charset="0"/>
                  <a:ea typeface="Tahoma" pitchFamily="2" charset="0"/>
                  <a:cs typeface="Tahoma" pitchFamily="2" charset="0"/>
                </a:rPr>
                <a:t>5 Why, Cause&amp;Effect, Is/Is Not, Etc</a:t>
              </a:r>
              <a:endParaRPr lang="en-US" sz="1000" b="0" i="0" u="none" strike="noStrike" baseline="0%">
                <a:solidFill>
                  <a:srgbClr val="000000"/>
                </a:solidFill>
                <a:latin typeface="Tahoma" pitchFamily="2" charset="0"/>
                <a:ea typeface="Tahoma" pitchFamily="2" charset="0"/>
                <a:cs typeface="Tahoma" pitchFamily="2" charset="0"/>
              </a:endParaRPr>
            </a:p>
            <a:p>
              <a:pPr algn="l" rtl="0">
                <a:defRPr sz="1000"/>
              </a:pPr>
              <a:endParaRPr lang="en-US" sz="10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50800</xdr:colOff>
          <xdr:row>23</xdr:row>
          <xdr:rowOff>50800</xdr:rowOff>
        </xdr:from>
        <xdr:to>
          <xdr:col>4</xdr:col>
          <xdr:colOff>2235200</xdr:colOff>
          <xdr:row>24</xdr:row>
          <xdr:rowOff>457200</xdr:rowOff>
        </xdr:to>
        <xdr:sp macro="" textlink="">
          <xdr:nvSpPr>
            <xdr:cNvPr id="25608" name="Comment 8" hidden="1">
              <a:extLst>
                <a:ext uri="{FF2B5EF4-FFF2-40B4-BE49-F238E27FC236}">
                  <a16:creationId xmlns:a16="http://schemas.microsoft.com/office/drawing/2014/main" id="{778D9B9C-0BCE-0110-B0B3-F95BF415EFD7}"/>
                </a:ext>
              </a:extLst>
            </xdr:cNvPr>
            <xdr:cNvSpPr txBox="1">
              <a:spLocks noChangeArrowheads="1"/>
            </xdr:cNvSpPr>
          </xdr:nvSpPr>
          <xdr:spPr bwMode="auto">
            <a:xfrm>
              <a:off x="7721600" y="7315200"/>
              <a:ext cx="2184400" cy="7112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1000" b="1" i="0" u="none" strike="noStrike" baseline="0%">
                  <a:solidFill>
                    <a:srgbClr val="000000"/>
                  </a:solidFill>
                  <a:latin typeface="Tahoma" pitchFamily="2" charset="0"/>
                  <a:ea typeface="Tahoma" pitchFamily="2" charset="0"/>
                  <a:cs typeface="Tahoma" pitchFamily="2" charset="0"/>
                </a:rPr>
                <a:t>FMEA, CONTROL PLAN, ROUTE CARD, ETC</a:t>
              </a:r>
              <a:endParaRPr lang="en-US" sz="1000" b="0" i="0" u="none" strike="noStrike" baseline="0%">
                <a:solidFill>
                  <a:srgbClr val="000000"/>
                </a:solidFill>
                <a:latin typeface="Tahoma" pitchFamily="2" charset="0"/>
                <a:ea typeface="Tahoma" pitchFamily="2" charset="0"/>
                <a:cs typeface="Tahoma" pitchFamily="2" charset="0"/>
              </a:endParaRPr>
            </a:p>
            <a:p>
              <a:pPr algn="l" rtl="0">
                <a:defRPr sz="1000"/>
              </a:pPr>
              <a:endParaRPr lang="en-US" sz="10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xdr:wsDr>
</file>

<file path=xl/drawings/drawing26.xml><?xml version="1.0" encoding="utf-8"?>
<xdr:wsDr xmlns:xdr="http://purl.oclc.org/ooxml/drawingml/spreadsheetDrawing" xmlns:a="http://purl.oclc.org/ooxml/drawingml/main">
  <xdr:oneCellAnchor>
    <xdr:from>
      <xdr:col>6</xdr:col>
      <xdr:colOff>4445000</xdr:colOff>
      <xdr:row>31</xdr:row>
      <xdr:rowOff>381000</xdr:rowOff>
    </xdr:from>
    <xdr:ext cx="184731" cy="264560"/>
    <xdr:sp macro="" textlink="">
      <xdr:nvSpPr>
        <xdr:cNvPr id="2" name="TextBox 1">
          <a:extLst>
            <a:ext uri="{FF2B5EF4-FFF2-40B4-BE49-F238E27FC236}">
              <a16:creationId xmlns:a16="http://schemas.microsoft.com/office/drawing/2014/main" id="{00000000-0008-0000-1D00-000002000000}"/>
            </a:ext>
          </a:extLst>
        </xdr:cNvPr>
        <xdr:cNvSpPr txBox="1"/>
      </xdr:nvSpPr>
      <xdr:spPr>
        <a:xfrm>
          <a:off x="9921875" y="1588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7.xml><?xml version="1.0" encoding="utf-8"?>
<xdr:wsDr xmlns:xdr="http://purl.oclc.org/ooxml/drawingml/spreadsheetDrawing" xmlns:a="http://purl.oclc.org/ooxml/drawingml/main">
  <xdr:twoCellAnchor editAs="oneCell">
    <xdr:from>
      <xdr:col>1</xdr:col>
      <xdr:colOff>787400</xdr:colOff>
      <xdr:row>3</xdr:row>
      <xdr:rowOff>63500</xdr:rowOff>
    </xdr:from>
    <xdr:to>
      <xdr:col>1</xdr:col>
      <xdr:colOff>1092200</xdr:colOff>
      <xdr:row>4</xdr:row>
      <xdr:rowOff>25400</xdr:rowOff>
    </xdr:to>
    <xdr:sp macro="" textlink="">
      <xdr:nvSpPr>
        <xdr:cNvPr id="27649" name="Check Box 1">
          <a:extLst>
            <a:ext uri="{63B3BB69-23CF-44E3-9099-C40C66FF867C}">
              <a14:compatExt xmlns:a14="http://schemas.microsoft.com/office/drawing/2010/main" spid="_x0000_s27649"/>
            </a:ext>
            <a:ext uri="{FF2B5EF4-FFF2-40B4-BE49-F238E27FC236}">
              <a16:creationId xmlns:a16="http://schemas.microsoft.com/office/drawing/2014/main" id="{00000000-0008-0000-1E00-0000016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clientData/>
  </xdr:twoCellAnchor>
  <xdr:twoCellAnchor editAs="oneCell">
    <xdr:from>
      <xdr:col>2</xdr:col>
      <xdr:colOff>787400</xdr:colOff>
      <xdr:row>3</xdr:row>
      <xdr:rowOff>63500</xdr:rowOff>
    </xdr:from>
    <xdr:to>
      <xdr:col>2</xdr:col>
      <xdr:colOff>1092200</xdr:colOff>
      <xdr:row>4</xdr:row>
      <xdr:rowOff>25400</xdr:rowOff>
    </xdr:to>
    <xdr:sp macro="" textlink="">
      <xdr:nvSpPr>
        <xdr:cNvPr id="27650" name="Check Box 2">
          <a:extLst>
            <a:ext uri="{63B3BB69-23CF-44E3-9099-C40C66FF867C}">
              <a14:compatExt xmlns:a14="http://schemas.microsoft.com/office/drawing/2010/main" spid="_x0000_s27650"/>
            </a:ext>
            <a:ext uri="{FF2B5EF4-FFF2-40B4-BE49-F238E27FC236}">
              <a16:creationId xmlns:a16="http://schemas.microsoft.com/office/drawing/2014/main" id="{00000000-0008-0000-1E00-0000026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clientData/>
  </xdr:twoCellAnchor>
  <xdr:twoCellAnchor editAs="oneCell">
    <xdr:from>
      <xdr:col>1</xdr:col>
      <xdr:colOff>787400</xdr:colOff>
      <xdr:row>3</xdr:row>
      <xdr:rowOff>63500</xdr:rowOff>
    </xdr:from>
    <xdr:to>
      <xdr:col>1</xdr:col>
      <xdr:colOff>1092200</xdr:colOff>
      <xdr:row>4</xdr:row>
      <xdr:rowOff>25400</xdr:rowOff>
    </xdr:to>
    <xdr:sp macro="" textlink="">
      <xdr:nvSpPr>
        <xdr:cNvPr id="27651" name="Check Box 3">
          <a:extLst>
            <a:ext uri="{63B3BB69-23CF-44E3-9099-C40C66FF867C}">
              <a14:compatExt xmlns:a14="http://schemas.microsoft.com/office/drawing/2010/main" spid="_x0000_s27651"/>
            </a:ext>
            <a:ext uri="{FF2B5EF4-FFF2-40B4-BE49-F238E27FC236}">
              <a16:creationId xmlns:a16="http://schemas.microsoft.com/office/drawing/2014/main" id="{00000000-0008-0000-1E00-0000036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sp>
    <xdr:clientData/>
  </xdr:twoCellAnchor>
</xdr:wsDr>
</file>

<file path=xl/drawings/drawing3.xml><?xml version="1.0" encoding="utf-8"?>
<xdr:wsDr xmlns:xdr="http://purl.oclc.org/ooxml/drawingml/spreadsheetDrawing" xmlns:a="http://purl.oclc.org/ooxml/drawingml/main">
  <xdr:twoCellAnchor>
    <xdr:from>
      <xdr:col>0</xdr:col>
      <xdr:colOff>114299</xdr:colOff>
      <xdr:row>4</xdr:row>
      <xdr:rowOff>0</xdr:rowOff>
    </xdr:from>
    <xdr:to>
      <xdr:col>1</xdr:col>
      <xdr:colOff>2143125</xdr:colOff>
      <xdr:row>5</xdr:row>
      <xdr:rowOff>2645</xdr:rowOff>
    </xdr:to>
    <xdr:sp macro="[0]!MSA" textlink="">
      <xdr:nvSpPr>
        <xdr:cNvPr id="2" name="Rectangle 1">
          <a:extLst>
            <a:ext uri="{FF2B5EF4-FFF2-40B4-BE49-F238E27FC236}">
              <a16:creationId xmlns:a16="http://schemas.microsoft.com/office/drawing/2014/main" id="{00000000-0008-0000-0200-000002000000}"/>
            </a:ext>
          </a:extLst>
        </xdr:cNvPr>
        <xdr:cNvSpPr/>
      </xdr:nvSpPr>
      <xdr:spPr>
        <a:xfrm>
          <a:off x="114299" y="1481667"/>
          <a:ext cx="2145243" cy="1336145"/>
        </a:xfrm>
        <a:prstGeom prst="rect">
          <a:avLst/>
        </a:prstGeom>
        <a:solidFill>
          <a:srgbClr val="FF00FF"/>
        </a:solidFill>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MSA "Measurement Systems Analysis</a:t>
          </a:r>
          <a:r>
            <a:rPr lang="en-US" sz="1100"/>
            <a:t>"</a:t>
          </a:r>
        </a:p>
      </xdr:txBody>
    </xdr:sp>
    <xdr:clientData/>
  </xdr:twoCellAnchor>
  <xdr:twoCellAnchor>
    <xdr:from>
      <xdr:col>1</xdr:col>
      <xdr:colOff>12435</xdr:colOff>
      <xdr:row>5</xdr:row>
      <xdr:rowOff>0</xdr:rowOff>
    </xdr:from>
    <xdr:to>
      <xdr:col>1</xdr:col>
      <xdr:colOff>2143125</xdr:colOff>
      <xdr:row>5</xdr:row>
      <xdr:rowOff>761999</xdr:rowOff>
    </xdr:to>
    <xdr:sp macro="[0]!PFD" textlink="">
      <xdr:nvSpPr>
        <xdr:cNvPr id="3" name="Rectangle 2">
          <a:extLst>
            <a:ext uri="{FF2B5EF4-FFF2-40B4-BE49-F238E27FC236}">
              <a16:creationId xmlns:a16="http://schemas.microsoft.com/office/drawing/2014/main" id="{00000000-0008-0000-0200-000003000000}"/>
            </a:ext>
          </a:extLst>
        </xdr:cNvPr>
        <xdr:cNvSpPr/>
      </xdr:nvSpPr>
      <xdr:spPr>
        <a:xfrm>
          <a:off x="128852" y="2815167"/>
          <a:ext cx="2130690" cy="761999"/>
        </a:xfrm>
        <a:prstGeom prst="rect">
          <a:avLst/>
        </a:prstGeom>
        <a:solidFill>
          <a:srgbClr val="FF99CC"/>
        </a:solidFill>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ysClr val="windowText" lastClr="000000"/>
              </a:solidFill>
            </a:rPr>
            <a:t>Process Flow</a:t>
          </a:r>
          <a:r>
            <a:rPr lang="en-US" sz="1400" b="1" baseline="0%">
              <a:solidFill>
                <a:sysClr val="windowText" lastClr="000000"/>
              </a:solidFill>
            </a:rPr>
            <a:t> Diagram</a:t>
          </a:r>
          <a:endParaRPr lang="en-US" sz="1400" b="1">
            <a:solidFill>
              <a:sysClr val="windowText" lastClr="000000"/>
            </a:solidFill>
          </a:endParaRPr>
        </a:p>
      </xdr:txBody>
    </xdr:sp>
    <xdr:clientData/>
  </xdr:twoCellAnchor>
  <xdr:twoCellAnchor>
    <xdr:from>
      <xdr:col>1</xdr:col>
      <xdr:colOff>11907</xdr:colOff>
      <xdr:row>6</xdr:row>
      <xdr:rowOff>21167</xdr:rowOff>
    </xdr:from>
    <xdr:to>
      <xdr:col>2</xdr:col>
      <xdr:colOff>9525</xdr:colOff>
      <xdr:row>7</xdr:row>
      <xdr:rowOff>794</xdr:rowOff>
    </xdr:to>
    <xdr:sp macro="[0]!CapStudy" textlink="">
      <xdr:nvSpPr>
        <xdr:cNvPr id="5" name="Rectangle 4">
          <a:extLst>
            <a:ext uri="{FF2B5EF4-FFF2-40B4-BE49-F238E27FC236}">
              <a16:creationId xmlns:a16="http://schemas.microsoft.com/office/drawing/2014/main" id="{00000000-0008-0000-0200-000005000000}"/>
            </a:ext>
          </a:extLst>
        </xdr:cNvPr>
        <xdr:cNvSpPr/>
      </xdr:nvSpPr>
      <xdr:spPr>
        <a:xfrm>
          <a:off x="621507" y="4983692"/>
          <a:ext cx="2159793" cy="484452"/>
        </a:xfrm>
        <a:prstGeom prst="rect">
          <a:avLst/>
        </a:prstGeom>
        <a:solidFill>
          <a:srgbClr val="00FF99"/>
        </a:solidFill>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ysClr val="windowText" lastClr="000000"/>
              </a:solidFill>
            </a:rPr>
            <a:t>Process Capability Study Worksheet</a:t>
          </a:r>
        </a:p>
      </xdr:txBody>
    </xdr:sp>
    <xdr:clientData/>
  </xdr:twoCellAnchor>
  <xdr:twoCellAnchor>
    <xdr:from>
      <xdr:col>1</xdr:col>
      <xdr:colOff>0</xdr:colOff>
      <xdr:row>7</xdr:row>
      <xdr:rowOff>794</xdr:rowOff>
    </xdr:from>
    <xdr:to>
      <xdr:col>1</xdr:col>
      <xdr:colOff>2143125</xdr:colOff>
      <xdr:row>8</xdr:row>
      <xdr:rowOff>1322</xdr:rowOff>
    </xdr:to>
    <xdr:sp macro="[0]!ProbCause" textlink="">
      <xdr:nvSpPr>
        <xdr:cNvPr id="6" name="Rectangle 5">
          <a:extLst>
            <a:ext uri="{FF2B5EF4-FFF2-40B4-BE49-F238E27FC236}">
              <a16:creationId xmlns:a16="http://schemas.microsoft.com/office/drawing/2014/main" id="{00000000-0008-0000-0200-000006000000}"/>
            </a:ext>
          </a:extLst>
        </xdr:cNvPr>
        <xdr:cNvSpPr/>
      </xdr:nvSpPr>
      <xdr:spPr>
        <a:xfrm>
          <a:off x="609600" y="5468144"/>
          <a:ext cx="2143125" cy="762528"/>
        </a:xfrm>
        <a:prstGeom prst="rect">
          <a:avLst/>
        </a:prstGeom>
        <a:solidFill>
          <a:srgbClr val="FCE4D6"/>
        </a:solidFill>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ysClr val="windowText" lastClr="000000"/>
              </a:solidFill>
            </a:rPr>
            <a:t>Probable Causes</a:t>
          </a:r>
        </a:p>
      </xdr:txBody>
    </xdr:sp>
    <xdr:clientData/>
  </xdr:twoCellAnchor>
  <xdr:twoCellAnchor>
    <xdr:from>
      <xdr:col>1</xdr:col>
      <xdr:colOff>0</xdr:colOff>
      <xdr:row>8</xdr:row>
      <xdr:rowOff>1322</xdr:rowOff>
    </xdr:from>
    <xdr:to>
      <xdr:col>2</xdr:col>
      <xdr:colOff>0</xdr:colOff>
      <xdr:row>9</xdr:row>
      <xdr:rowOff>3969</xdr:rowOff>
    </xdr:to>
    <xdr:sp macro="[0]!CauseEffect" textlink="">
      <xdr:nvSpPr>
        <xdr:cNvPr id="7" name="Rectangle 6">
          <a:extLst>
            <a:ext uri="{FF2B5EF4-FFF2-40B4-BE49-F238E27FC236}">
              <a16:creationId xmlns:a16="http://schemas.microsoft.com/office/drawing/2014/main" id="{00000000-0008-0000-0200-000007000000}"/>
            </a:ext>
          </a:extLst>
        </xdr:cNvPr>
        <xdr:cNvSpPr/>
      </xdr:nvSpPr>
      <xdr:spPr>
        <a:xfrm>
          <a:off x="609600" y="6230672"/>
          <a:ext cx="2162175" cy="955147"/>
        </a:xfrm>
        <a:prstGeom prst="rect">
          <a:avLst/>
        </a:prstGeom>
        <a:solidFill>
          <a:schemeClr val="accent4">
            <a:lumMod val="20%"/>
            <a:lumOff val="80%"/>
          </a:schemeClr>
        </a:solidFill>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ysClr val="windowText" lastClr="000000"/>
              </a:solidFill>
            </a:rPr>
            <a:t>Cause &amp; Effect Diagram</a:t>
          </a:r>
        </a:p>
      </xdr:txBody>
    </xdr:sp>
    <xdr:clientData/>
  </xdr:twoCellAnchor>
  <xdr:twoCellAnchor>
    <xdr:from>
      <xdr:col>1</xdr:col>
      <xdr:colOff>0</xdr:colOff>
      <xdr:row>9</xdr:row>
      <xdr:rowOff>3969</xdr:rowOff>
    </xdr:from>
    <xdr:to>
      <xdr:col>1</xdr:col>
      <xdr:colOff>2143125</xdr:colOff>
      <xdr:row>9</xdr:row>
      <xdr:rowOff>742950</xdr:rowOff>
    </xdr:to>
    <xdr:sp macro="[0]!HyothesisTesting" textlink="">
      <xdr:nvSpPr>
        <xdr:cNvPr id="8" name="Rectangle 7">
          <a:extLst>
            <a:ext uri="{FF2B5EF4-FFF2-40B4-BE49-F238E27FC236}">
              <a16:creationId xmlns:a16="http://schemas.microsoft.com/office/drawing/2014/main" id="{00000000-0008-0000-0200-000008000000}"/>
            </a:ext>
          </a:extLst>
        </xdr:cNvPr>
        <xdr:cNvSpPr/>
      </xdr:nvSpPr>
      <xdr:spPr>
        <a:xfrm>
          <a:off x="114300" y="6557169"/>
          <a:ext cx="2143125" cy="738981"/>
        </a:xfrm>
        <a:prstGeom prst="rect">
          <a:avLst/>
        </a:prstGeom>
        <a:solidFill>
          <a:schemeClr val="accent6">
            <a:lumMod val="40%"/>
            <a:lumOff val="60%"/>
          </a:schemeClr>
        </a:solidFill>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ysClr val="windowText" lastClr="000000"/>
              </a:solidFill>
            </a:rPr>
            <a:t>Hypothesis Testing</a:t>
          </a:r>
        </a:p>
      </xdr:txBody>
    </xdr:sp>
    <xdr:clientData/>
  </xdr:twoCellAnchor>
  <xdr:twoCellAnchor>
    <xdr:from>
      <xdr:col>1</xdr:col>
      <xdr:colOff>11907</xdr:colOff>
      <xdr:row>3</xdr:row>
      <xdr:rowOff>0</xdr:rowOff>
    </xdr:from>
    <xdr:to>
      <xdr:col>2</xdr:col>
      <xdr:colOff>0</xdr:colOff>
      <xdr:row>4</xdr:row>
      <xdr:rowOff>0</xdr:rowOff>
    </xdr:to>
    <xdr:sp macro="" textlink="">
      <xdr:nvSpPr>
        <xdr:cNvPr id="9" name="Rectangle 8">
          <a:extLst>
            <a:ext uri="{FF2B5EF4-FFF2-40B4-BE49-F238E27FC236}">
              <a16:creationId xmlns:a16="http://schemas.microsoft.com/office/drawing/2014/main" id="{00000000-0008-0000-0200-000009000000}"/>
            </a:ext>
          </a:extLst>
        </xdr:cNvPr>
        <xdr:cNvSpPr/>
      </xdr:nvSpPr>
      <xdr:spPr>
        <a:xfrm>
          <a:off x="126207" y="1533525"/>
          <a:ext cx="2150268" cy="571500"/>
        </a:xfrm>
        <a:prstGeom prst="rect">
          <a:avLst/>
        </a:prstGeom>
        <a:solidFill>
          <a:sysClr val="window" lastClr="FFFFFF"/>
        </a:solidFill>
      </xdr:spPr>
      <xdr:style>
        <a:lnRef idx="2">
          <a:schemeClr val="accent6">
            <a:shade val="5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800" b="1">
              <a:solidFill>
                <a:schemeClr val="tx1"/>
              </a:solidFill>
            </a:rPr>
            <a:t>SCAR Review Board</a:t>
          </a:r>
        </a:p>
      </xdr:txBody>
    </xdr:sp>
    <xdr:clientData/>
  </xdr:twoCellAnchor>
  <xdr:twoCellAnchor>
    <xdr:from>
      <xdr:col>1</xdr:col>
      <xdr:colOff>12435</xdr:colOff>
      <xdr:row>10</xdr:row>
      <xdr:rowOff>0</xdr:rowOff>
    </xdr:from>
    <xdr:to>
      <xdr:col>1</xdr:col>
      <xdr:colOff>2143125</xdr:colOff>
      <xdr:row>11</xdr:row>
      <xdr:rowOff>0</xdr:rowOff>
    </xdr:to>
    <xdr:sp macro="[0]!FiveWHY" textlink="">
      <xdr:nvSpPr>
        <xdr:cNvPr id="10" name="Rectangle 9">
          <a:extLst>
            <a:ext uri="{FF2B5EF4-FFF2-40B4-BE49-F238E27FC236}">
              <a16:creationId xmlns:a16="http://schemas.microsoft.com/office/drawing/2014/main" id="{00000000-0008-0000-0200-00000A000000}"/>
            </a:ext>
          </a:extLst>
        </xdr:cNvPr>
        <xdr:cNvSpPr/>
      </xdr:nvSpPr>
      <xdr:spPr>
        <a:xfrm>
          <a:off x="128852" y="7334250"/>
          <a:ext cx="2130690" cy="772583"/>
        </a:xfrm>
        <a:prstGeom prst="rect">
          <a:avLst/>
        </a:prstGeom>
        <a:solidFill>
          <a:srgbClr val="9999FF"/>
        </a:solidFill>
        <a:ln>
          <a:solidFill>
            <a:schemeClr val="tx1"/>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5 WHY Template</a:t>
          </a:r>
        </a:p>
      </xdr:txBody>
    </xdr:sp>
    <xdr:clientData/>
  </xdr:twoCellAnchor>
  <xdr:twoCellAnchor>
    <xdr:from>
      <xdr:col>1</xdr:col>
      <xdr:colOff>12435</xdr:colOff>
      <xdr:row>11</xdr:row>
      <xdr:rowOff>0</xdr:rowOff>
    </xdr:from>
    <xdr:to>
      <xdr:col>2</xdr:col>
      <xdr:colOff>9525</xdr:colOff>
      <xdr:row>12</xdr:row>
      <xdr:rowOff>0</xdr:rowOff>
    </xdr:to>
    <xdr:sp macro="[0]!IS_ISNOT" textlink="">
      <xdr:nvSpPr>
        <xdr:cNvPr id="11" name="Rectangle 10">
          <a:extLst>
            <a:ext uri="{FF2B5EF4-FFF2-40B4-BE49-F238E27FC236}">
              <a16:creationId xmlns:a16="http://schemas.microsoft.com/office/drawing/2014/main" id="{00000000-0008-0000-0200-00000B000000}"/>
            </a:ext>
          </a:extLst>
        </xdr:cNvPr>
        <xdr:cNvSpPr/>
      </xdr:nvSpPr>
      <xdr:spPr>
        <a:xfrm>
          <a:off x="128852" y="8106833"/>
          <a:ext cx="2156090" cy="772584"/>
        </a:xfrm>
        <a:prstGeom prst="rect">
          <a:avLst/>
        </a:prstGeom>
        <a:solidFill>
          <a:srgbClr val="FF7C80"/>
        </a:solidFill>
        <a:ln>
          <a:solidFill>
            <a:schemeClr val="tx1"/>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IS / IS NOT</a:t>
          </a:r>
        </a:p>
      </xdr:txBody>
    </xdr:sp>
    <xdr:clientData/>
  </xdr:twoCellAnchor>
</xdr:wsDr>
</file>

<file path=xl/drawings/drawing4.xml><?xml version="1.0" encoding="utf-8"?>
<xdr:wsDr xmlns:xdr="http://purl.oclc.org/ooxml/drawingml/spreadsheetDrawing" xmlns:a="http://purl.oclc.org/ooxml/drawingml/main">
  <xdr:twoCellAnchor>
    <xdr:from>
      <xdr:col>11</xdr:col>
      <xdr:colOff>25400</xdr:colOff>
      <xdr:row>73</xdr:row>
      <xdr:rowOff>25400</xdr:rowOff>
    </xdr:from>
    <xdr:to>
      <xdr:col>11</xdr:col>
      <xdr:colOff>914400</xdr:colOff>
      <xdr:row>73</xdr:row>
      <xdr:rowOff>177800</xdr:rowOff>
    </xdr:to>
    <xdr:sp macro="" textlink="">
      <xdr:nvSpPr>
        <xdr:cNvPr id="162817" name="Check Box 1">
          <a:extLst>
            <a:ext uri="{63B3BB69-23CF-44E3-9099-C40C66FF867C}">
              <a14:compatExt xmlns:a14="http://schemas.microsoft.com/office/drawing/2010/main" spid="_x0000_s162817"/>
            </a:ext>
            <a:ext uri="{FF2B5EF4-FFF2-40B4-BE49-F238E27FC236}">
              <a16:creationId xmlns:a16="http://schemas.microsoft.com/office/drawing/2014/main" id="{00000000-0008-0000-0500-0000017C02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REJECT</a:t>
          </a:r>
        </a:p>
      </xdr:txBody>
    </xdr:sp>
    <xdr:clientData/>
  </xdr:twoCellAnchor>
  <xdr:twoCellAnchor>
    <xdr:from>
      <xdr:col>10</xdr:col>
      <xdr:colOff>25400</xdr:colOff>
      <xdr:row>73</xdr:row>
      <xdr:rowOff>25400</xdr:rowOff>
    </xdr:from>
    <xdr:to>
      <xdr:col>10</xdr:col>
      <xdr:colOff>1016000</xdr:colOff>
      <xdr:row>73</xdr:row>
      <xdr:rowOff>177800</xdr:rowOff>
    </xdr:to>
    <xdr:sp macro="" textlink="">
      <xdr:nvSpPr>
        <xdr:cNvPr id="162818" name="Check Box 2">
          <a:extLst>
            <a:ext uri="{63B3BB69-23CF-44E3-9099-C40C66FF867C}">
              <a14:compatExt xmlns:a14="http://schemas.microsoft.com/office/drawing/2010/main" spid="_x0000_s162818"/>
            </a:ext>
            <a:ext uri="{FF2B5EF4-FFF2-40B4-BE49-F238E27FC236}">
              <a16:creationId xmlns:a16="http://schemas.microsoft.com/office/drawing/2014/main" id="{00000000-0008-0000-0500-0000027C02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ACCEPT</a:t>
          </a:r>
        </a:p>
      </xdr:txBody>
    </xdr:sp>
    <xdr:clientData/>
  </xdr:twoCellAnchor>
  <xdr:twoCellAnchor>
    <xdr:from>
      <xdr:col>7</xdr:col>
      <xdr:colOff>1130300</xdr:colOff>
      <xdr:row>75</xdr:row>
      <xdr:rowOff>25400</xdr:rowOff>
    </xdr:from>
    <xdr:to>
      <xdr:col>9</xdr:col>
      <xdr:colOff>0</xdr:colOff>
      <xdr:row>75</xdr:row>
      <xdr:rowOff>177800</xdr:rowOff>
    </xdr:to>
    <xdr:sp macro="" textlink="">
      <xdr:nvSpPr>
        <xdr:cNvPr id="162819" name="Check Box 3">
          <a:extLst>
            <a:ext uri="{63B3BB69-23CF-44E3-9099-C40C66FF867C}">
              <a14:compatExt xmlns:a14="http://schemas.microsoft.com/office/drawing/2010/main" spid="_x0000_s162819"/>
            </a:ext>
            <a:ext uri="{FF2B5EF4-FFF2-40B4-BE49-F238E27FC236}">
              <a16:creationId xmlns:a16="http://schemas.microsoft.com/office/drawing/2014/main" id="{00000000-0008-0000-0500-0000037C02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PFMEA</a:t>
          </a:r>
        </a:p>
      </xdr:txBody>
    </xdr:sp>
    <xdr:clientData/>
  </xdr:twoCellAnchor>
  <xdr:twoCellAnchor>
    <xdr:from>
      <xdr:col>8</xdr:col>
      <xdr:colOff>571500</xdr:colOff>
      <xdr:row>75</xdr:row>
      <xdr:rowOff>25400</xdr:rowOff>
    </xdr:from>
    <xdr:to>
      <xdr:col>10</xdr:col>
      <xdr:colOff>254000</xdr:colOff>
      <xdr:row>75</xdr:row>
      <xdr:rowOff>177800</xdr:rowOff>
    </xdr:to>
    <xdr:sp macro="" textlink="">
      <xdr:nvSpPr>
        <xdr:cNvPr id="162820" name="Check Box 4">
          <a:extLst>
            <a:ext uri="{63B3BB69-23CF-44E3-9099-C40C66FF867C}">
              <a14:compatExt xmlns:a14="http://schemas.microsoft.com/office/drawing/2010/main" spid="_x0000_s162820"/>
            </a:ext>
            <a:ext uri="{FF2B5EF4-FFF2-40B4-BE49-F238E27FC236}">
              <a16:creationId xmlns:a16="http://schemas.microsoft.com/office/drawing/2014/main" id="{00000000-0008-0000-0500-0000047C02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Control Plan</a:t>
          </a:r>
        </a:p>
      </xdr:txBody>
    </xdr:sp>
    <xdr:clientData/>
  </xdr:twoCellAnchor>
  <xdr:twoCellAnchor>
    <xdr:from>
      <xdr:col>7</xdr:col>
      <xdr:colOff>152400</xdr:colOff>
      <xdr:row>75</xdr:row>
      <xdr:rowOff>25400</xdr:rowOff>
    </xdr:from>
    <xdr:to>
      <xdr:col>7</xdr:col>
      <xdr:colOff>1092200</xdr:colOff>
      <xdr:row>75</xdr:row>
      <xdr:rowOff>177800</xdr:rowOff>
    </xdr:to>
    <xdr:sp macro="" textlink="">
      <xdr:nvSpPr>
        <xdr:cNvPr id="162821" name="Check Box 5">
          <a:extLst>
            <a:ext uri="{63B3BB69-23CF-44E3-9099-C40C66FF867C}">
              <a14:compatExt xmlns:a14="http://schemas.microsoft.com/office/drawing/2010/main" spid="_x0000_s162821"/>
            </a:ext>
            <a:ext uri="{FF2B5EF4-FFF2-40B4-BE49-F238E27FC236}">
              <a16:creationId xmlns:a16="http://schemas.microsoft.com/office/drawing/2014/main" id="{00000000-0008-0000-0500-0000057C02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Process Flows</a:t>
          </a:r>
        </a:p>
      </xdr:txBody>
    </xdr:sp>
    <xdr:clientData/>
  </xdr:twoCellAnchor>
  <xdr:twoCellAnchor>
    <xdr:from>
      <xdr:col>10</xdr:col>
      <xdr:colOff>292100</xdr:colOff>
      <xdr:row>75</xdr:row>
      <xdr:rowOff>0</xdr:rowOff>
    </xdr:from>
    <xdr:to>
      <xdr:col>10</xdr:col>
      <xdr:colOff>901700</xdr:colOff>
      <xdr:row>75</xdr:row>
      <xdr:rowOff>190500</xdr:rowOff>
    </xdr:to>
    <xdr:sp macro="" textlink="">
      <xdr:nvSpPr>
        <xdr:cNvPr id="162822" name="Check Box 6">
          <a:extLst>
            <a:ext uri="{63B3BB69-23CF-44E3-9099-C40C66FF867C}">
              <a14:compatExt xmlns:a14="http://schemas.microsoft.com/office/drawing/2010/main" spid="_x0000_s162822"/>
            </a:ext>
            <a:ext uri="{FF2B5EF4-FFF2-40B4-BE49-F238E27FC236}">
              <a16:creationId xmlns:a16="http://schemas.microsoft.com/office/drawing/2014/main" id="{00000000-0008-0000-0500-0000067C02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MSA</a:t>
          </a:r>
        </a:p>
      </xdr:txBody>
    </xdr:sp>
    <xdr:clientData/>
  </xdr:twoCellAnchor>
  <xdr:twoCellAnchor>
    <xdr:from>
      <xdr:col>10</xdr:col>
      <xdr:colOff>863600</xdr:colOff>
      <xdr:row>74</xdr:row>
      <xdr:rowOff>177800</xdr:rowOff>
    </xdr:from>
    <xdr:to>
      <xdr:col>11</xdr:col>
      <xdr:colOff>876300</xdr:colOff>
      <xdr:row>76</xdr:row>
      <xdr:rowOff>25400</xdr:rowOff>
    </xdr:to>
    <xdr:sp macro="" textlink="">
      <xdr:nvSpPr>
        <xdr:cNvPr id="162823" name="Check Box 7">
          <a:extLst>
            <a:ext uri="{63B3BB69-23CF-44E3-9099-C40C66FF867C}">
              <a14:compatExt xmlns:a14="http://schemas.microsoft.com/office/drawing/2010/main" spid="_x0000_s162823"/>
            </a:ext>
            <a:ext uri="{FF2B5EF4-FFF2-40B4-BE49-F238E27FC236}">
              <a16:creationId xmlns:a16="http://schemas.microsoft.com/office/drawing/2014/main" id="{00000000-0008-0000-0500-0000077C02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Work Instructions</a:t>
          </a:r>
        </a:p>
      </xdr:txBody>
    </xdr:sp>
    <xdr:clientData/>
  </xdr:twoCellAnchor>
  <xdr:twoCellAnchor>
    <xdr:from>
      <xdr:col>6</xdr:col>
      <xdr:colOff>25400</xdr:colOff>
      <xdr:row>75</xdr:row>
      <xdr:rowOff>25400</xdr:rowOff>
    </xdr:from>
    <xdr:to>
      <xdr:col>7</xdr:col>
      <xdr:colOff>177800</xdr:colOff>
      <xdr:row>75</xdr:row>
      <xdr:rowOff>177800</xdr:rowOff>
    </xdr:to>
    <xdr:sp macro="" textlink="">
      <xdr:nvSpPr>
        <xdr:cNvPr id="162824" name="Check Box 8">
          <a:extLst>
            <a:ext uri="{63B3BB69-23CF-44E3-9099-C40C66FF867C}">
              <a14:compatExt xmlns:a14="http://schemas.microsoft.com/office/drawing/2010/main" spid="_x0000_s162824"/>
            </a:ext>
            <a:ext uri="{FF2B5EF4-FFF2-40B4-BE49-F238E27FC236}">
              <a16:creationId xmlns:a16="http://schemas.microsoft.com/office/drawing/2014/main" id="{00000000-0008-0000-0500-0000087C02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DFMEA</a:t>
          </a:r>
        </a:p>
      </xdr:txBody>
    </xdr:sp>
    <xdr:clientData/>
  </xdr:twoCellAnchor>
</xdr:wsDr>
</file>

<file path=xl/drawings/drawing5.xml><?xml version="1.0" encoding="utf-8"?>
<xdr:wsDr xmlns:xdr="http://purl.oclc.org/ooxml/drawingml/spreadsheetDrawing" xmlns:a="http://purl.oclc.org/ooxml/drawingml/main">
  <xdr:twoCellAnchor>
    <xdr:from>
      <xdr:col>6</xdr:col>
      <xdr:colOff>1536700</xdr:colOff>
      <xdr:row>90</xdr:row>
      <xdr:rowOff>25400</xdr:rowOff>
    </xdr:from>
    <xdr:to>
      <xdr:col>7</xdr:col>
      <xdr:colOff>711200</xdr:colOff>
      <xdr:row>90</xdr:row>
      <xdr:rowOff>190500</xdr:rowOff>
    </xdr:to>
    <xdr:sp macro="" textlink="">
      <xdr:nvSpPr>
        <xdr:cNvPr id="107555" name="Check Box 35">
          <a:extLst>
            <a:ext uri="{63B3BB69-23CF-44E3-9099-C40C66FF867C}">
              <a14:compatExt xmlns:a14="http://schemas.microsoft.com/office/drawing/2010/main" spid="_x0000_s107555"/>
            </a:ext>
            <a:ext uri="{FF2B5EF4-FFF2-40B4-BE49-F238E27FC236}">
              <a16:creationId xmlns:a16="http://schemas.microsoft.com/office/drawing/2014/main" id="{00000000-0008-0000-0600-000023A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PFMEA</a:t>
          </a:r>
        </a:p>
      </xdr:txBody>
    </xdr:sp>
    <xdr:clientData/>
  </xdr:twoCellAnchor>
  <xdr:twoCellAnchor>
    <xdr:from>
      <xdr:col>7</xdr:col>
      <xdr:colOff>457200</xdr:colOff>
      <xdr:row>90</xdr:row>
      <xdr:rowOff>25400</xdr:rowOff>
    </xdr:from>
    <xdr:to>
      <xdr:col>8</xdr:col>
      <xdr:colOff>152400</xdr:colOff>
      <xdr:row>90</xdr:row>
      <xdr:rowOff>190500</xdr:rowOff>
    </xdr:to>
    <xdr:sp macro="" textlink="">
      <xdr:nvSpPr>
        <xdr:cNvPr id="107556" name="Check Box 36">
          <a:extLst>
            <a:ext uri="{63B3BB69-23CF-44E3-9099-C40C66FF867C}">
              <a14:compatExt xmlns:a14="http://schemas.microsoft.com/office/drawing/2010/main" spid="_x0000_s107556"/>
            </a:ext>
            <a:ext uri="{FF2B5EF4-FFF2-40B4-BE49-F238E27FC236}">
              <a16:creationId xmlns:a16="http://schemas.microsoft.com/office/drawing/2014/main" id="{00000000-0008-0000-0600-000024A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Control Plan</a:t>
          </a:r>
        </a:p>
      </xdr:txBody>
    </xdr:sp>
    <xdr:clientData/>
  </xdr:twoCellAnchor>
  <xdr:twoCellAnchor>
    <xdr:from>
      <xdr:col>6</xdr:col>
      <xdr:colOff>647700</xdr:colOff>
      <xdr:row>90</xdr:row>
      <xdr:rowOff>25400</xdr:rowOff>
    </xdr:from>
    <xdr:to>
      <xdr:col>6</xdr:col>
      <xdr:colOff>1587500</xdr:colOff>
      <xdr:row>90</xdr:row>
      <xdr:rowOff>177800</xdr:rowOff>
    </xdr:to>
    <xdr:sp macro="" textlink="">
      <xdr:nvSpPr>
        <xdr:cNvPr id="107558" name="Check Box 38">
          <a:extLst>
            <a:ext uri="{63B3BB69-23CF-44E3-9099-C40C66FF867C}">
              <a14:compatExt xmlns:a14="http://schemas.microsoft.com/office/drawing/2010/main" spid="_x0000_s107558"/>
            </a:ext>
            <a:ext uri="{FF2B5EF4-FFF2-40B4-BE49-F238E27FC236}">
              <a16:creationId xmlns:a16="http://schemas.microsoft.com/office/drawing/2014/main" id="{00000000-0008-0000-0600-000026A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Process Flows</a:t>
          </a:r>
        </a:p>
      </xdr:txBody>
    </xdr:sp>
    <xdr:clientData/>
  </xdr:twoCellAnchor>
  <xdr:twoCellAnchor>
    <xdr:from>
      <xdr:col>7</xdr:col>
      <xdr:colOff>1270000</xdr:colOff>
      <xdr:row>90</xdr:row>
      <xdr:rowOff>12700</xdr:rowOff>
    </xdr:from>
    <xdr:to>
      <xdr:col>8</xdr:col>
      <xdr:colOff>596900</xdr:colOff>
      <xdr:row>90</xdr:row>
      <xdr:rowOff>203200</xdr:rowOff>
    </xdr:to>
    <xdr:sp macro="" textlink="">
      <xdr:nvSpPr>
        <xdr:cNvPr id="107559" name="Check Box 39">
          <a:extLst>
            <a:ext uri="{63B3BB69-23CF-44E3-9099-C40C66FF867C}">
              <a14:compatExt xmlns:a14="http://schemas.microsoft.com/office/drawing/2010/main" spid="_x0000_s107559"/>
            </a:ext>
            <a:ext uri="{FF2B5EF4-FFF2-40B4-BE49-F238E27FC236}">
              <a16:creationId xmlns:a16="http://schemas.microsoft.com/office/drawing/2014/main" id="{00000000-0008-0000-0600-000027A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MSA</a:t>
          </a:r>
        </a:p>
      </xdr:txBody>
    </xdr:sp>
    <xdr:clientData/>
  </xdr:twoCellAnchor>
  <xdr:twoCellAnchor>
    <xdr:from>
      <xdr:col>8</xdr:col>
      <xdr:colOff>482600</xdr:colOff>
      <xdr:row>89</xdr:row>
      <xdr:rowOff>330200</xdr:rowOff>
    </xdr:from>
    <xdr:to>
      <xdr:col>10</xdr:col>
      <xdr:colOff>431800</xdr:colOff>
      <xdr:row>91</xdr:row>
      <xdr:rowOff>177800</xdr:rowOff>
    </xdr:to>
    <xdr:sp macro="" textlink="">
      <xdr:nvSpPr>
        <xdr:cNvPr id="107560" name="Check Box 40">
          <a:extLst>
            <a:ext uri="{63B3BB69-23CF-44E3-9099-C40C66FF867C}">
              <a14:compatExt xmlns:a14="http://schemas.microsoft.com/office/drawing/2010/main" spid="_x0000_s107560"/>
            </a:ext>
            <a:ext uri="{FF2B5EF4-FFF2-40B4-BE49-F238E27FC236}">
              <a16:creationId xmlns:a16="http://schemas.microsoft.com/office/drawing/2014/main" id="{00000000-0008-0000-0600-000028A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Work Instructions</a:t>
          </a:r>
        </a:p>
      </xdr:txBody>
    </xdr:sp>
    <xdr:clientData/>
  </xdr:twoCellAnchor>
  <xdr:twoCellAnchor>
    <xdr:from>
      <xdr:col>6</xdr:col>
      <xdr:colOff>25400</xdr:colOff>
      <xdr:row>90</xdr:row>
      <xdr:rowOff>25400</xdr:rowOff>
    </xdr:from>
    <xdr:to>
      <xdr:col>6</xdr:col>
      <xdr:colOff>901700</xdr:colOff>
      <xdr:row>90</xdr:row>
      <xdr:rowOff>177800</xdr:rowOff>
    </xdr:to>
    <xdr:sp macro="" textlink="">
      <xdr:nvSpPr>
        <xdr:cNvPr id="107561" name="Check Box 41">
          <a:extLst>
            <a:ext uri="{63B3BB69-23CF-44E3-9099-C40C66FF867C}">
              <a14:compatExt xmlns:a14="http://schemas.microsoft.com/office/drawing/2010/main" spid="_x0000_s107561"/>
            </a:ext>
            <a:ext uri="{FF2B5EF4-FFF2-40B4-BE49-F238E27FC236}">
              <a16:creationId xmlns:a16="http://schemas.microsoft.com/office/drawing/2014/main" id="{00000000-0008-0000-0600-000029A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DFMEA</a:t>
          </a:r>
        </a:p>
      </xdr:txBody>
    </xdr:sp>
    <xdr:clientData/>
  </xdr:twoCellAnchor>
  <xdr:twoCellAnchor>
    <xdr:from>
      <xdr:col>10</xdr:col>
      <xdr:colOff>266700</xdr:colOff>
      <xdr:row>89</xdr:row>
      <xdr:rowOff>355600</xdr:rowOff>
    </xdr:from>
    <xdr:to>
      <xdr:col>11</xdr:col>
      <xdr:colOff>292100</xdr:colOff>
      <xdr:row>91</xdr:row>
      <xdr:rowOff>190500</xdr:rowOff>
    </xdr:to>
    <xdr:sp macro="" textlink="">
      <xdr:nvSpPr>
        <xdr:cNvPr id="107573" name="Check Box 53">
          <a:extLst>
            <a:ext uri="{63B3BB69-23CF-44E3-9099-C40C66FF867C}">
              <a14:compatExt xmlns:a14="http://schemas.microsoft.com/office/drawing/2010/main" spid="_x0000_s107573"/>
            </a:ext>
            <a:ext uri="{FF2B5EF4-FFF2-40B4-BE49-F238E27FC236}">
              <a16:creationId xmlns:a16="http://schemas.microsoft.com/office/drawing/2014/main" id="{00000000-0008-0000-0600-000035A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Etc</a:t>
          </a:r>
        </a:p>
      </xdr:txBody>
    </xdr:sp>
    <xdr:clientData/>
  </xdr:twoCellAnchor>
  <mc:AlternateContent xmlns:mc="http://schemas.openxmlformats.org/markup-compatibility/2006">
    <mc:Choice xmlns:v="urn:schemas-microsoft-com:vml" Requires="v"/>
    <mc:Fallback>
      <xdr:twoCellAnchor editAs="absolute">
        <xdr:from>
          <xdr:col>4</xdr:col>
          <xdr:colOff>889000</xdr:colOff>
          <xdr:row>37</xdr:row>
          <xdr:rowOff>76200</xdr:rowOff>
        </xdr:from>
        <xdr:to>
          <xdr:col>5</xdr:col>
          <xdr:colOff>508000</xdr:colOff>
          <xdr:row>41</xdr:row>
          <xdr:rowOff>50800</xdr:rowOff>
        </xdr:to>
        <xdr:sp macro="" textlink="">
          <xdr:nvSpPr>
            <xdr:cNvPr id="107562" name="Comment 42" hidden="1">
              <a:extLst>
                <a:ext uri="{FF2B5EF4-FFF2-40B4-BE49-F238E27FC236}">
                  <a16:creationId xmlns:a16="http://schemas.microsoft.com/office/drawing/2014/main" id="{B179AE75-BF17-A812-6CDF-8A4050026659}"/>
                </a:ext>
              </a:extLst>
            </xdr:cNvPr>
            <xdr:cNvSpPr txBox="1">
              <a:spLocks noChangeArrowheads="1"/>
            </xdr:cNvSpPr>
          </xdr:nvSpPr>
          <xdr:spPr bwMode="auto">
            <a:xfrm>
              <a:off x="3835400" y="9601200"/>
              <a:ext cx="508000" cy="1409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Thornton, Alan:</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2</xdr:col>
          <xdr:colOff>127000</xdr:colOff>
          <xdr:row>11</xdr:row>
          <xdr:rowOff>76200</xdr:rowOff>
        </xdr:from>
        <xdr:to>
          <xdr:col>4</xdr:col>
          <xdr:colOff>889000</xdr:colOff>
          <xdr:row>13</xdr:row>
          <xdr:rowOff>0</xdr:rowOff>
        </xdr:to>
        <xdr:sp macro="" textlink="">
          <xdr:nvSpPr>
            <xdr:cNvPr id="107564" name="Comment 44" hidden="1">
              <a:extLst>
                <a:ext uri="{FF2B5EF4-FFF2-40B4-BE49-F238E27FC236}">
                  <a16:creationId xmlns:a16="http://schemas.microsoft.com/office/drawing/2014/main" id="{95941197-969A-D9FD-3AC4-8AA727F35A78}"/>
                </a:ext>
              </a:extLst>
            </xdr:cNvPr>
            <xdr:cNvSpPr txBox="1">
              <a:spLocks noChangeArrowheads="1"/>
            </xdr:cNvSpPr>
          </xdr:nvSpPr>
          <xdr:spPr bwMode="auto">
            <a:xfrm>
              <a:off x="1866900" y="2489200"/>
              <a:ext cx="1968500" cy="317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Who is affected by the problem?</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Who 1st observed the problem?</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2</xdr:col>
          <xdr:colOff>127000</xdr:colOff>
          <xdr:row>12</xdr:row>
          <xdr:rowOff>76200</xdr:rowOff>
        </xdr:from>
        <xdr:to>
          <xdr:col>6</xdr:col>
          <xdr:colOff>889000</xdr:colOff>
          <xdr:row>15</xdr:row>
          <xdr:rowOff>127000</xdr:rowOff>
        </xdr:to>
        <xdr:sp macro="" textlink="">
          <xdr:nvSpPr>
            <xdr:cNvPr id="107566" name="Comment 46" hidden="1">
              <a:extLst>
                <a:ext uri="{FF2B5EF4-FFF2-40B4-BE49-F238E27FC236}">
                  <a16:creationId xmlns:a16="http://schemas.microsoft.com/office/drawing/2014/main" id="{82536A19-20DA-5C50-8442-A6DA1AB4B3BC}"/>
                </a:ext>
              </a:extLst>
            </xdr:cNvPr>
            <xdr:cNvSpPr txBox="1">
              <a:spLocks noChangeArrowheads="1"/>
            </xdr:cNvSpPr>
          </xdr:nvSpPr>
          <xdr:spPr bwMode="auto">
            <a:xfrm>
              <a:off x="1866900" y="2679700"/>
              <a:ext cx="33655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What type of problem is it?</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What has the problem?</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What is happening?</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Do we have physical evidence of the problem in our possession?</a:t>
              </a:r>
            </a:p>
          </xdr:txBody>
        </xdr:sp>
        <xdr:clientData/>
      </xdr:twoCellAnchor>
    </mc:Fallback>
  </mc:AlternateContent>
  <mc:AlternateContent xmlns:mc="http://schemas.openxmlformats.org/markup-compatibility/2006">
    <mc:Choice xmlns:v="urn:schemas-microsoft-com:vml" Requires="v"/>
    <mc:Fallback>
      <xdr:twoCellAnchor editAs="absolute">
        <xdr:from>
          <xdr:col>2</xdr:col>
          <xdr:colOff>177800</xdr:colOff>
          <xdr:row>13</xdr:row>
          <xdr:rowOff>101600</xdr:rowOff>
        </xdr:from>
        <xdr:to>
          <xdr:col>6</xdr:col>
          <xdr:colOff>635000</xdr:colOff>
          <xdr:row>14</xdr:row>
          <xdr:rowOff>254000</xdr:rowOff>
        </xdr:to>
        <xdr:sp macro="" textlink="">
          <xdr:nvSpPr>
            <xdr:cNvPr id="107567" name="Comment 47" hidden="1">
              <a:extLst>
                <a:ext uri="{FF2B5EF4-FFF2-40B4-BE49-F238E27FC236}">
                  <a16:creationId xmlns:a16="http://schemas.microsoft.com/office/drawing/2014/main" id="{59068D9F-302B-3CDC-BFE5-0018FE199E08}"/>
                </a:ext>
              </a:extLst>
            </xdr:cNvPr>
            <xdr:cNvSpPr txBox="1">
              <a:spLocks noChangeArrowheads="1"/>
            </xdr:cNvSpPr>
          </xdr:nvSpPr>
          <xdr:spPr bwMode="auto">
            <a:xfrm>
              <a:off x="1917700" y="2908300"/>
              <a:ext cx="3060700" cy="342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Where was the problem observed?</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Where does the problem occur?</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2</xdr:col>
          <xdr:colOff>127000</xdr:colOff>
          <xdr:row>14</xdr:row>
          <xdr:rowOff>76200</xdr:rowOff>
        </xdr:from>
        <xdr:to>
          <xdr:col>6</xdr:col>
          <xdr:colOff>838200</xdr:colOff>
          <xdr:row>15</xdr:row>
          <xdr:rowOff>279400</xdr:rowOff>
        </xdr:to>
        <xdr:sp macro="" textlink="">
          <xdr:nvSpPr>
            <xdr:cNvPr id="107568" name="Comment 48" hidden="1">
              <a:extLst>
                <a:ext uri="{FF2B5EF4-FFF2-40B4-BE49-F238E27FC236}">
                  <a16:creationId xmlns:a16="http://schemas.microsoft.com/office/drawing/2014/main" id="{4A6DAAA3-CA4D-96F0-9266-A3859EA2C952}"/>
                </a:ext>
              </a:extLst>
            </xdr:cNvPr>
            <xdr:cNvSpPr txBox="1">
              <a:spLocks noChangeArrowheads="1"/>
            </xdr:cNvSpPr>
          </xdr:nvSpPr>
          <xdr:spPr bwMode="auto">
            <a:xfrm>
              <a:off x="1866900" y="3073400"/>
              <a:ext cx="3314700" cy="495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Why is the problem?</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Is the process where the problem occurred stable?</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2</xdr:col>
          <xdr:colOff>127000</xdr:colOff>
          <xdr:row>14</xdr:row>
          <xdr:rowOff>330200</xdr:rowOff>
        </xdr:from>
        <xdr:to>
          <xdr:col>6</xdr:col>
          <xdr:colOff>1143000</xdr:colOff>
          <xdr:row>16</xdr:row>
          <xdr:rowOff>101600</xdr:rowOff>
        </xdr:to>
        <xdr:sp macro="" textlink="">
          <xdr:nvSpPr>
            <xdr:cNvPr id="107569" name="Comment 49" hidden="1">
              <a:extLst>
                <a:ext uri="{FF2B5EF4-FFF2-40B4-BE49-F238E27FC236}">
                  <a16:creationId xmlns:a16="http://schemas.microsoft.com/office/drawing/2014/main" id="{8E9AD6BF-39F9-B345-715A-FE6C2C3CD1BD}"/>
                </a:ext>
              </a:extLst>
            </xdr:cNvPr>
            <xdr:cNvSpPr txBox="1">
              <a:spLocks noChangeArrowheads="1"/>
            </xdr:cNvSpPr>
          </xdr:nvSpPr>
          <xdr:spPr bwMode="auto">
            <a:xfrm>
              <a:off x="1866900" y="3289300"/>
              <a:ext cx="3619500" cy="393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Quantity of problem?</a:t>
              </a:r>
            </a:p>
            <a:p>
              <a:pPr algn="l" rtl="0">
                <a:defRPr sz="1000"/>
              </a:pPr>
              <a:r>
                <a:rPr lang="en-US" sz="900" b="0" i="0" u="none" strike="noStrike" baseline="0%">
                  <a:solidFill>
                    <a:srgbClr val="000000"/>
                  </a:solidFill>
                  <a:latin typeface="Tahoma" pitchFamily="2" charset="0"/>
                  <a:ea typeface="Tahoma" pitchFamily="2" charset="0"/>
                  <a:cs typeface="Tahoma" pitchFamily="2" charset="0"/>
                </a:rPr>
                <a:t>How much is the problem causing in dollars, people time?</a:t>
              </a: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2</xdr:col>
          <xdr:colOff>203200</xdr:colOff>
          <xdr:row>18</xdr:row>
          <xdr:rowOff>254000</xdr:rowOff>
        </xdr:from>
        <xdr:to>
          <xdr:col>4</xdr:col>
          <xdr:colOff>355600</xdr:colOff>
          <xdr:row>20</xdr:row>
          <xdr:rowOff>152400</xdr:rowOff>
        </xdr:to>
        <xdr:sp macro="" textlink="">
          <xdr:nvSpPr>
            <xdr:cNvPr id="107570" name="Comment 50" hidden="1">
              <a:extLst>
                <a:ext uri="{FF2B5EF4-FFF2-40B4-BE49-F238E27FC236}">
                  <a16:creationId xmlns:a16="http://schemas.microsoft.com/office/drawing/2014/main" id="{5BB77C78-48BC-AFE1-5F1D-D5E97EAC6EE4}"/>
                </a:ext>
              </a:extLst>
            </xdr:cNvPr>
            <xdr:cNvSpPr txBox="1">
              <a:spLocks noChangeArrowheads="1"/>
            </xdr:cNvSpPr>
          </xdr:nvSpPr>
          <xdr:spPr bwMode="auto">
            <a:xfrm>
              <a:off x="1943100" y="4419600"/>
              <a:ext cx="1473200" cy="711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Write the problem statement in the cell to the right.</a:t>
              </a:r>
              <a:r>
                <a:rPr lang="en-US" sz="900" b="1" i="0" u="none" strike="noStrike" baseline="0%">
                  <a:solidFill>
                    <a:srgbClr val="000000"/>
                  </a:solidFill>
                  <a:latin typeface="Tahoma" pitchFamily="2" charset="0"/>
                  <a:ea typeface="Tahoma" pitchFamily="2" charset="0"/>
                  <a:cs typeface="Tahoma" pitchFamily="2" charset="0"/>
                </a:rPr>
                <a:t> </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mc:AlternateContent xmlns:mc="http://schemas.openxmlformats.org/markup-compatibility/2006">
    <mc:Choice xmlns:v="urn:schemas-microsoft-com:vml" Requires="v"/>
    <mc:Fallback>
      <xdr:twoCellAnchor editAs="absolute">
        <xdr:from>
          <xdr:col>12</xdr:col>
          <xdr:colOff>127000</xdr:colOff>
          <xdr:row>67</xdr:row>
          <xdr:rowOff>330200</xdr:rowOff>
        </xdr:from>
        <xdr:to>
          <xdr:col>16383</xdr:col>
          <xdr:colOff>127000</xdr:colOff>
          <xdr:row>71</xdr:row>
          <xdr:rowOff>330200</xdr:rowOff>
        </xdr:to>
        <xdr:sp macro="" textlink="">
          <xdr:nvSpPr>
            <xdr:cNvPr id="107572" name="Comment 52" hidden="1">
              <a:extLst>
                <a:ext uri="{FF2B5EF4-FFF2-40B4-BE49-F238E27FC236}">
                  <a16:creationId xmlns:a16="http://schemas.microsoft.com/office/drawing/2014/main" id="{E2C133E6-3C91-6BE9-3A64-8FC633759A82}"/>
                </a:ext>
              </a:extLst>
            </xdr:cNvPr>
            <xdr:cNvSpPr txBox="1">
              <a:spLocks noChangeArrowheads="1"/>
            </xdr:cNvSpPr>
          </xdr:nvSpPr>
          <xdr:spPr bwMode="auto">
            <a:xfrm>
              <a:off x="11010900" y="19558000"/>
              <a:ext cx="444500" cy="1397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0"/>
                  <a:ea typeface="Tahoma" pitchFamily="2" charset="0"/>
                  <a:cs typeface="Tahoma" pitchFamily="2" charset="0"/>
                </a:rPr>
                <a:t>Thornton, Alan:</a:t>
              </a:r>
              <a:endParaRPr lang="en-US" sz="900" b="0" i="0" u="none" strike="noStrike" baseline="0%">
                <a:solidFill>
                  <a:srgbClr val="000000"/>
                </a:solidFill>
                <a:latin typeface="Tahoma" pitchFamily="2" charset="0"/>
                <a:ea typeface="Tahoma" pitchFamily="2" charset="0"/>
                <a:cs typeface="Tahoma" pitchFamily="2" charset="0"/>
              </a:endParaRPr>
            </a:p>
            <a:p>
              <a:pPr algn="l" rtl="0">
                <a:defRPr sz="1000"/>
              </a:pPr>
              <a:endParaRPr lang="en-US" sz="900" b="0" i="0" u="none" strike="noStrike" baseline="0%">
                <a:solidFill>
                  <a:srgbClr val="000000"/>
                </a:solidFill>
                <a:latin typeface="Tahoma" pitchFamily="2" charset="0"/>
                <a:ea typeface="Tahoma" pitchFamily="2" charset="0"/>
                <a:cs typeface="Tahoma" pitchFamily="2" charset="0"/>
              </a:endParaRPr>
            </a:p>
          </xdr:txBody>
        </xdr:sp>
        <xdr:clientData/>
      </xdr:twoCellAnchor>
    </mc:Fallback>
  </mc:AlternateContent>
</xdr:wsDr>
</file>

<file path=xl/drawings/drawing6.xml><?xml version="1.0" encoding="utf-8"?>
<xdr:wsDr xmlns:xdr="http://purl.oclc.org/ooxml/drawingml/spreadsheetDrawing" xmlns:a="http://purl.oclc.org/ooxml/drawingml/main">
  <xdr:absoluteAnchor>
    <xdr:pos x="0" y="0"/>
    <xdr:ext cx="1333500" cy="292100"/>
    <xdr:pic>
      <xdr:nvPicPr>
        <xdr:cNvPr id="2" name="LH">
          <a:extLst>
            <a:ext uri="{FF2B5EF4-FFF2-40B4-BE49-F238E27FC236}">
              <a16:creationId xmlns:a16="http://schemas.microsoft.com/office/drawing/2014/main" id="{8895D35A-E444-B003-440E-FE072D7B86BC}"/>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1333500" cy="2921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7.xml><?xml version="1.0" encoding="utf-8"?>
<xdr:wsDr xmlns:xdr="http://purl.oclc.org/ooxml/drawingml/spreadsheetDrawing" xmlns:a="http://purl.oclc.org/ooxml/drawingml/main">
  <xdr:twoCellAnchor editAs="oneCell">
    <xdr:from>
      <xdr:col>0</xdr:col>
      <xdr:colOff>0</xdr:colOff>
      <xdr:row>0</xdr:row>
      <xdr:rowOff>0</xdr:rowOff>
    </xdr:from>
    <xdr:to>
      <xdr:col>7</xdr:col>
      <xdr:colOff>123372</xdr:colOff>
      <xdr:row>23</xdr:row>
      <xdr:rowOff>136098</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purl.oclc.org/ooxml/officeDocument/relationships" r:embed="rId1"/>
        <a:stretch>
          <a:fillRect/>
        </a:stretch>
      </xdr:blipFill>
      <xdr:spPr>
        <a:xfrm>
          <a:off x="0" y="0"/>
          <a:ext cx="4390572" cy="4371548"/>
        </a:xfrm>
        <a:prstGeom prst="rect">
          <a:avLst/>
        </a:prstGeom>
      </xdr:spPr>
    </xdr:pic>
    <xdr:clientData/>
  </xdr:twoCellAnchor>
</xdr:wsDr>
</file>

<file path=xl/drawings/drawing8.xml><?xml version="1.0" encoding="utf-8"?>
<xdr:wsDr xmlns:xdr="http://purl.oclc.org/ooxml/drawingml/spreadsheetDrawing" xmlns:a="http://purl.oclc.org/ooxml/drawingml/main">
  <xdr:twoCellAnchor>
    <xdr:from>
      <xdr:col>9</xdr:col>
      <xdr:colOff>209551</xdr:colOff>
      <xdr:row>5</xdr:row>
      <xdr:rowOff>257175</xdr:rowOff>
    </xdr:from>
    <xdr:to>
      <xdr:col>11</xdr:col>
      <xdr:colOff>809626</xdr:colOff>
      <xdr:row>9</xdr:row>
      <xdr:rowOff>180975</xdr:rowOff>
    </xdr:to>
    <xdr:sp macro="[0]!OpenD1" textlink="">
      <xdr:nvSpPr>
        <xdr:cNvPr id="2" name="Right Arrow 1">
          <a:extLst>
            <a:ext uri="{FF2B5EF4-FFF2-40B4-BE49-F238E27FC236}">
              <a16:creationId xmlns:a16="http://schemas.microsoft.com/office/drawing/2014/main" id="{00000000-0008-0000-0900-000002000000}"/>
            </a:ext>
          </a:extLst>
        </xdr:cNvPr>
        <xdr:cNvSpPr/>
      </xdr:nvSpPr>
      <xdr:spPr>
        <a:xfrm>
          <a:off x="6315076" y="1276350"/>
          <a:ext cx="2247900" cy="762000"/>
        </a:xfrm>
        <a:prstGeom prst="rightArrow">
          <a:avLst/>
        </a:prstGeom>
        <a:solidFill>
          <a:srgbClr val="FFFF00"/>
        </a:solidFill>
        <a:ln>
          <a:solidFill>
            <a:sysClr val="windowText" lastClr="0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Proceed</a:t>
          </a:r>
          <a:r>
            <a:rPr lang="en-US" sz="1100" b="1" baseline="0%">
              <a:solidFill>
                <a:sysClr val="windowText" lastClr="000000"/>
              </a:solidFill>
            </a:rPr>
            <a:t> to D1: Create a Team</a:t>
          </a:r>
          <a:endParaRPr lang="en-US" sz="1100" b="1">
            <a:solidFill>
              <a:sysClr val="windowText" lastClr="000000"/>
            </a:solidFill>
          </a:endParaRPr>
        </a:p>
      </xdr:txBody>
    </xdr:sp>
    <xdr:clientData/>
  </xdr:twoCellAnchor>
</xdr:wsDr>
</file>

<file path=xl/drawings/drawing9.xml><?xml version="1.0" encoding="utf-8"?>
<xdr:wsDr xmlns:xdr="http://purl.oclc.org/ooxml/drawingml/spreadsheetDrawing" xmlns:a="http://purl.oclc.org/ooxml/drawingml/main">
  <xdr:twoCellAnchor>
    <xdr:from>
      <xdr:col>1</xdr:col>
      <xdr:colOff>0</xdr:colOff>
      <xdr:row>8</xdr:row>
      <xdr:rowOff>177800</xdr:rowOff>
    </xdr:from>
    <xdr:to>
      <xdr:col>2</xdr:col>
      <xdr:colOff>25400</xdr:colOff>
      <xdr:row>10</xdr:row>
      <xdr:rowOff>177800</xdr:rowOff>
    </xdr:to>
    <xdr:sp macro="" textlink="">
      <xdr:nvSpPr>
        <xdr:cNvPr id="53253" name="Button 5">
          <a:extLst>
            <a:ext uri="{63B3BB69-23CF-44E3-9099-C40C66FF867C}">
              <a14:compatExt xmlns:a14="http://schemas.microsoft.com/office/drawing/2010/main" spid="_x0000_s53253"/>
            </a:ext>
            <a:ext uri="{FF2B5EF4-FFF2-40B4-BE49-F238E27FC236}">
              <a16:creationId xmlns:a16="http://schemas.microsoft.com/office/drawing/2014/main" id="{00000000-0008-0000-0A00-000005D00000}"/>
            </a:ext>
          </a:extLst>
        </xdr:cNvPr>
        <xdr:cNvSpPr/>
      </xdr:nvSpPr>
      <xdr:spPr bwMode="auto">
        <a:xfrm>
          <a:off x="0" y="0"/>
          <a:ext cx="0" cy="0"/>
        </a:xfrm>
        <a:prstGeom prst="rect">
          <a:avLst/>
        </a:prstGeom>
        <a:noFill/>
        <a:ln w="9525">
          <a:miter lim="8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Calibri" pitchFamily="2" charset="0"/>
              <a:cs typeface="Calibri" pitchFamily="2" charset="0"/>
            </a:rPr>
            <a:t>Add Team Member</a:t>
          </a:r>
        </a:p>
      </xdr:txBody>
    </xdr:sp>
    <xdr:clientData fPrintsWithSheet="0"/>
  </xdr:twoCellAnchor>
  <xdr:twoCellAnchor>
    <xdr:from>
      <xdr:col>9</xdr:col>
      <xdr:colOff>342901</xdr:colOff>
      <xdr:row>10</xdr:row>
      <xdr:rowOff>57150</xdr:rowOff>
    </xdr:from>
    <xdr:to>
      <xdr:col>11</xdr:col>
      <xdr:colOff>885826</xdr:colOff>
      <xdr:row>13</xdr:row>
      <xdr:rowOff>152400</xdr:rowOff>
    </xdr:to>
    <xdr:sp macro="[0]!OpenD2" textlink="">
      <xdr:nvSpPr>
        <xdr:cNvPr id="2" name="Right Arrow 1">
          <a:extLst>
            <a:ext uri="{FF2B5EF4-FFF2-40B4-BE49-F238E27FC236}">
              <a16:creationId xmlns:a16="http://schemas.microsoft.com/office/drawing/2014/main" id="{00000000-0008-0000-0A00-000002000000}"/>
            </a:ext>
          </a:extLst>
        </xdr:cNvPr>
        <xdr:cNvSpPr/>
      </xdr:nvSpPr>
      <xdr:spPr>
        <a:xfrm>
          <a:off x="6381751" y="1895475"/>
          <a:ext cx="2190750" cy="666750"/>
        </a:xfrm>
        <a:prstGeom prst="rightArrow">
          <a:avLst/>
        </a:prstGeom>
      </xdr:spPr>
      <xdr:style>
        <a:lnRef idx="2">
          <a:schemeClr val="accent2">
            <a:shade val="5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100" b="1"/>
            <a:t>Proceed to D2: Define Problem</a:t>
          </a:r>
        </a:p>
      </xdr:txBody>
    </xdr:sp>
    <xdr:clientData/>
  </xdr:twoCellAnchor>
</xdr:wsDr>
</file>

<file path=xl/theme/theme1.xml><?xml version="1.0" encoding="utf-8"?>
<a:theme xmlns:a="http://purl.oclc.org/ooxml/drawingml/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purl.oclc.org/ooxml/officeDocument/relationships/drawing" Target="../drawings/drawing1.xml"/></Relationships>
</file>

<file path=xl/worksheets/_rels/sheet10.xml.rels><?xml version="1.0" encoding="UTF-8" standalone="yes"?>
<Relationships xmlns="http://schemas.openxmlformats.org/package/2006/relationships"><Relationship Id="rId1" Type="http://purl.oclc.org/ooxml/officeDocument/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purl.oclc.org/ooxml/officeDocument/relationships/drawing" Target="../drawings/drawing9.xml"/><Relationship Id="rId1" Type="http://purl.oclc.org/ooxml/officeDocument/relationships/printerSettings" Target="../printerSettings/printerSettings4.bin"/><Relationship Id="rId4" Type="http://schemas.openxmlformats.org/officeDocument/2006/relationships/ctrlProp" Target="../ctrlProps/ctrlProp16.xml"/></Relationships>
</file>

<file path=xl/worksheets/_rels/sheet12.xml.rels><?xml version="1.0" encoding="UTF-8" standalone="yes"?>
<Relationships xmlns="http://schemas.openxmlformats.org/package/2006/relationships"><Relationship Id="rId2" Type="http://purl.oclc.org/ooxml/officeDocument/relationships/drawing" Target="../drawings/drawing10.xml"/><Relationship Id="rId1" Type="http://purl.oclc.org/ooxml/officeDocument/relationships/printerSettings" Target="../printerSettings/printerSettings5.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purl.oclc.org/ooxml/officeDocument/relationships/drawing" Target="../drawings/drawing11.xml"/><Relationship Id="rId1" Type="http://purl.oclc.org/ooxml/officeDocument/relationships/printerSettings" Target="../printerSettings/printerSettings6.bin"/><Relationship Id="rId4" Type="http://schemas.openxmlformats.org/officeDocument/2006/relationships/ctrlProp" Target="../ctrlProps/ctrlProp1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purl.oclc.org/ooxml/officeDocument/relationships/drawing" Target="../drawings/drawing12.xml"/><Relationship Id="rId1" Type="http://purl.oclc.org/ooxml/officeDocument/relationships/printerSettings" Target="../printerSettings/printerSettings7.bin"/><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15.xml.rels><?xml version="1.0" encoding="UTF-8" standalone="yes"?>
<Relationships xmlns="http://schemas.openxmlformats.org/package/2006/relationships"><Relationship Id="rId1" Type="http://purl.oclc.org/ooxml/officeDocument/relationships/drawing" Target="../drawings/drawing13.xml"/></Relationships>
</file>

<file path=xl/worksheets/_rels/sheet16.xml.rels><?xml version="1.0" encoding="UTF-8" standalone="yes"?>
<Relationships xmlns="http://schemas.openxmlformats.org/package/2006/relationships"><Relationship Id="rId1" Type="http://purl.oclc.org/ooxml/officeDocument/relationships/drawing" Target="../drawings/drawing14.xml"/></Relationships>
</file>

<file path=xl/worksheets/_rels/sheet17.xml.rels><?xml version="1.0" encoding="UTF-8" standalone="yes"?>
<Relationships xmlns="http://schemas.openxmlformats.org/package/2006/relationships"><Relationship Id="rId1" Type="http://purl.oclc.org/ooxml/officeDocument/relationships/drawing" Target="../drawings/drawing1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4.xml"/><Relationship Id="rId3" Type="http://schemas.openxmlformats.org/officeDocument/2006/relationships/vmlDrawing" Target="../drawings/vmlDrawing7.vml"/><Relationship Id="rId7" Type="http://schemas.openxmlformats.org/officeDocument/2006/relationships/ctrlProp" Target="../ctrlProps/ctrlProp23.xml"/><Relationship Id="rId2" Type="http://purl.oclc.org/ooxml/officeDocument/relationships/drawing" Target="../drawings/drawing16.xml"/><Relationship Id="rId1" Type="http://purl.oclc.org/ooxml/officeDocument/relationships/printerSettings" Target="../printerSettings/printerSettings8.bin"/><Relationship Id="rId6" Type="http://schemas.openxmlformats.org/officeDocument/2006/relationships/ctrlProp" Target="../ctrlProps/ctrlProp22.xml"/><Relationship Id="rId11" Type="http://schemas.openxmlformats.org/officeDocument/2006/relationships/ctrlProp" Target="../ctrlProps/ctrlProp27.xml"/><Relationship Id="rId5" Type="http://schemas.openxmlformats.org/officeDocument/2006/relationships/ctrlProp" Target="../ctrlProps/ctrlProp21.xml"/><Relationship Id="rId10" Type="http://schemas.openxmlformats.org/officeDocument/2006/relationships/ctrlProp" Target="../ctrlProps/ctrlProp26.xml"/><Relationship Id="rId4" Type="http://schemas.openxmlformats.org/officeDocument/2006/relationships/ctrlProp" Target="../ctrlProps/ctrlProp20.xml"/><Relationship Id="rId9" Type="http://schemas.openxmlformats.org/officeDocument/2006/relationships/ctrlProp" Target="../ctrlProps/ctrlProp25.xml"/></Relationships>
</file>

<file path=xl/worksheets/_rels/sheet19.xml.rels><?xml version="1.0" encoding="UTF-8" standalone="yes"?>
<Relationships xmlns="http://schemas.openxmlformats.org/package/2006/relationships"><Relationship Id="rId2" Type="http://purl.oclc.org/ooxml/officeDocument/relationships/drawing" Target="../drawings/drawing17.xml"/><Relationship Id="rId1" Type="http://purl.oclc.org/ooxml/officeDocument/relationships/printerSettings" Target="../printerSettings/printerSettings9.bin"/></Relationships>
</file>

<file path=xl/worksheets/_rels/sheet2.xml.rels><?xml version="1.0" encoding="UTF-8" standalone="yes"?>
<Relationships xmlns="http://schemas.openxmlformats.org/package/2006/relationships"><Relationship Id="rId2" Type="http://purl.oclc.org/ooxml/officeDocument/relationships/drawing" Target="../drawings/drawing2.xml"/><Relationship Id="rId1" Type="http://purl.oclc.org/ooxml/officeDocument/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purl.oclc.org/ooxml/officeDocument/relationships/drawing" Target="../drawings/drawing18.xml"/><Relationship Id="rId1" Type="http://purl.oclc.org/ooxml/officeDocument/relationships/printerSettings" Target="../printerSettings/printerSettings10.bin"/><Relationship Id="rId4" Type="http://schemas.openxmlformats.org/officeDocument/2006/relationships/ctrlProp" Target="../ctrlProps/ctrlProp28.xml"/></Relationships>
</file>

<file path=xl/worksheets/_rels/sheet23.xml.rels><?xml version="1.0" encoding="UTF-8" standalone="yes"?>
<Relationships xmlns="http://schemas.openxmlformats.org/package/2006/relationships"><Relationship Id="rId2" Type="http://purl.oclc.org/ooxml/officeDocument/relationships/drawing" Target="../drawings/drawing19.xml"/><Relationship Id="rId1" Type="http://purl.oclc.org/ooxml/officeDocument/relationships/printerSettings" Target="../printerSettings/printerSettings11.bin"/></Relationships>
</file>

<file path=xl/worksheets/_rels/sheet24.xml.rels><?xml version="1.0" encoding="UTF-8" standalone="yes"?>
<Relationships xmlns="http://schemas.openxmlformats.org/package/2006/relationships"><Relationship Id="rId1" Type="http://purl.oclc.org/ooxml/officeDocument/relationships/drawing" Target="../drawings/drawing20.xml"/></Relationships>
</file>

<file path=xl/worksheets/_rels/sheet25.xml.rels><?xml version="1.0" encoding="UTF-8" standalone="yes"?>
<Relationships xmlns="http://schemas.openxmlformats.org/package/2006/relationships"><Relationship Id="rId2" Type="http://purl.oclc.org/ooxml/officeDocument/relationships/drawing" Target="../drawings/drawing21.xml"/><Relationship Id="rId1" Type="http://purl.oclc.org/ooxml/officeDocument/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9.vml"/><Relationship Id="rId2" Type="http://purl.oclc.org/ooxml/officeDocument/relationships/drawing" Target="../drawings/drawing22.xml"/><Relationship Id="rId1" Type="http://purl.oclc.org/ooxml/officeDocument/relationships/printerSettings" Target="../printerSettings/printerSettings13.bin"/><Relationship Id="rId4" Type="http://purl.oclc.org/ooxml/officeDocument/relationships/comments" Target="../comments2.xml"/></Relationships>
</file>

<file path=xl/worksheets/_rels/sheet27.xml.rels><?xml version="1.0" encoding="UTF-8" standalone="yes"?>
<Relationships xmlns="http://schemas.openxmlformats.org/package/2006/relationships"><Relationship Id="rId2" Type="http://purl.oclc.org/ooxml/officeDocument/relationships/drawing" Target="../drawings/drawing23.xml"/><Relationship Id="rId1" Type="http://purl.oclc.org/ooxml/officeDocument/relationships/printerSettings" Target="../printerSettings/printerSettings14.bin"/></Relationships>
</file>

<file path=xl/worksheets/_rels/sheet28.xml.rels><?xml version="1.0" encoding="UTF-8" standalone="yes"?>
<Relationships xmlns="http://schemas.openxmlformats.org/package/2006/relationships"><Relationship Id="rId1" Type="http://purl.oclc.org/ooxml/officeDocument/relationships/drawing" Target="../drawings/drawing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0.vml"/><Relationship Id="rId2" Type="http://purl.oclc.org/ooxml/officeDocument/relationships/drawing" Target="../drawings/drawing25.xml"/><Relationship Id="rId1" Type="http://purl.oclc.org/ooxml/officeDocument/relationships/printerSettings" Target="../printerSettings/printerSettings15.bin"/><Relationship Id="rId4" Type="http://purl.oclc.org/ooxml/officeDocument/relationships/comments" Target="../comments3.xml"/></Relationships>
</file>

<file path=xl/worksheets/_rels/sheet3.xml.rels><?xml version="1.0" encoding="UTF-8" standalone="yes"?>
<Relationships xmlns="http://schemas.openxmlformats.org/package/2006/relationships"><Relationship Id="rId1" Type="http://purl.oclc.org/ooxml/officeDocument/relationships/drawing" Target="../drawings/drawing3.xml"/></Relationships>
</file>

<file path=xl/worksheets/_rels/sheet30.xml.rels><?xml version="1.0" encoding="UTF-8" standalone="yes"?>
<Relationships xmlns="http://schemas.openxmlformats.org/package/2006/relationships"><Relationship Id="rId1" Type="http://purl.oclc.org/ooxml/officeDocument/relationships/drawing" Target="../drawings/drawing26.xml"/></Relationships>
</file>

<file path=xl/worksheets/_rels/sheet31.xml.rels><?xml version="1.0" encoding="UTF-8" standalone="yes"?>
<Relationships xmlns="http://schemas.openxmlformats.org/package/2006/relationships"><Relationship Id="rId3" Type="http://schemas.openxmlformats.org/officeDocument/2006/relationships/ctrlProp" Target="../ctrlProps/ctrlProp29.xml"/><Relationship Id="rId2" Type="http://schemas.openxmlformats.org/officeDocument/2006/relationships/vmlDrawing" Target="../drawings/vmlDrawing11.vml"/><Relationship Id="rId1" Type="http://purl.oclc.org/ooxml/officeDocument/relationships/drawing" Target="../drawings/drawing27.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32.xml.rels><?xml version="1.0" encoding="UTF-8" standalone="yes"?>
<Relationships xmlns="http://schemas.openxmlformats.org/package/2006/relationships"><Relationship Id="rId1" Type="http://purl.oclc.org/ooxml/officeDocument/relationships/printerSettings" Target="../printerSettings/printerSettings16.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purl.oclc.org/ooxml/officeDocument/relationships/drawing" Target="../drawings/drawing4.xml"/><Relationship Id="rId1" Type="http://purl.oclc.org/ooxml/officeDocument/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1.xml"/><Relationship Id="rId13" Type="http://purl.oclc.org/ooxml/officeDocument/relationships/comments" Target="../comments1.xml"/><Relationship Id="rId3" Type="http://schemas.openxmlformats.org/officeDocument/2006/relationships/vmlDrawing" Target="../drawings/vmlDrawing2.vml"/><Relationship Id="rId7" Type="http://schemas.openxmlformats.org/officeDocument/2006/relationships/ctrlProp" Target="../ctrlProps/ctrlProp10.xml"/><Relationship Id="rId12" Type="http://schemas.openxmlformats.org/officeDocument/2006/relationships/ctrlProp" Target="../ctrlProps/ctrlProp15.xml"/><Relationship Id="rId2" Type="http://purl.oclc.org/ooxml/officeDocument/relationships/drawing" Target="../drawings/drawing5.xml"/><Relationship Id="rId1" Type="http://purl.oclc.org/ooxml/officeDocument/relationships/printerSettings" Target="../printerSettings/printerSettings3.bin"/><Relationship Id="rId6" Type="http://schemas.openxmlformats.org/officeDocument/2006/relationships/ctrlProp" Target="../ctrlProps/ctrlProp9.xml"/><Relationship Id="rId11" Type="http://schemas.openxmlformats.org/officeDocument/2006/relationships/ctrlProp" Target="../ctrlProps/ctrlProp14.xml"/><Relationship Id="rId5" Type="http://purl.oclc.org/ooxml/officeDocument/relationships/drawing" Target="../drawings/drawing6.xml"/><Relationship Id="rId10" Type="http://schemas.openxmlformats.org/officeDocument/2006/relationships/ctrlProp" Target="../ctrlProps/ctrlProp13.xml"/><Relationship Id="rId4" Type="http://schemas.openxmlformats.org/officeDocument/2006/relationships/vmlDrawing" Target="../drawings/vmlDrawing3.vml"/><Relationship Id="rId9" Type="http://schemas.openxmlformats.org/officeDocument/2006/relationships/ctrlProp" Target="../ctrlProps/ctrlProp12.xml"/></Relationships>
</file>

<file path=xl/worksheets/_rels/sheet8.xml.rels><?xml version="1.0" encoding="UTF-8" standalone="yes"?>
<Relationships xmlns="http://schemas.openxmlformats.org/package/2006/relationships"><Relationship Id="rId1" Type="http://purl.oclc.org/ooxml/officeDocument/relationships/drawing" Target="../drawings/drawing7.xm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4">
    <tabColor theme="3"/>
  </sheetPr>
  <dimension ref="A1:M39"/>
  <sheetViews>
    <sheetView showGridLines="0" showRowColHeaders="0" topLeftCell="A10" workbookViewId="0">
      <selection activeCell="B11" sqref="B11:D18"/>
    </sheetView>
  </sheetViews>
  <sheetFormatPr baseColWidth="10" defaultColWidth="0" defaultRowHeight="15" zeroHeight="1"/>
  <cols>
    <col min="1" max="1" width="0.6640625" style="617" customWidth="1"/>
    <col min="2" max="2" width="12.5" customWidth="1"/>
    <col min="3" max="3" width="6" customWidth="1"/>
    <col min="4" max="4" width="79" customWidth="1"/>
    <col min="5" max="5" width="0.6640625" customWidth="1"/>
    <col min="6" max="13" width="0" hidden="1" customWidth="1"/>
    <col min="14" max="16384" width="9.33203125" hidden="1"/>
  </cols>
  <sheetData>
    <row r="1" spans="2:13" s="617" customFormat="1" ht="5.25" customHeight="1" thickBot="1"/>
    <row r="2" spans="2:13" s="617" customFormat="1" ht="19" thickBot="1">
      <c r="B2" s="948" t="s">
        <v>503</v>
      </c>
      <c r="C2" s="949"/>
      <c r="D2" s="950"/>
      <c r="E2"/>
      <c r="F2"/>
      <c r="G2"/>
      <c r="H2"/>
      <c r="I2"/>
      <c r="J2"/>
      <c r="K2"/>
      <c r="L2"/>
      <c r="M2"/>
    </row>
    <row r="3" spans="2:13" s="617" customFormat="1">
      <c r="B3" s="942" t="s">
        <v>501</v>
      </c>
      <c r="C3" s="943"/>
      <c r="D3" s="944"/>
      <c r="E3"/>
      <c r="F3"/>
      <c r="G3"/>
      <c r="H3"/>
      <c r="I3"/>
      <c r="J3"/>
      <c r="K3"/>
      <c r="L3"/>
      <c r="M3"/>
    </row>
    <row r="4" spans="2:13" s="617" customFormat="1" ht="15" customHeight="1">
      <c r="B4" s="945"/>
      <c r="C4" s="946"/>
      <c r="D4" s="947"/>
      <c r="E4"/>
      <c r="F4"/>
      <c r="G4"/>
      <c r="H4"/>
      <c r="I4"/>
      <c r="J4"/>
      <c r="K4"/>
      <c r="L4"/>
      <c r="M4"/>
    </row>
    <row r="5" spans="2:13" s="617" customFormat="1">
      <c r="B5" s="945"/>
      <c r="C5" s="946"/>
      <c r="D5" s="947"/>
      <c r="E5"/>
      <c r="F5"/>
      <c r="G5"/>
      <c r="H5"/>
      <c r="I5"/>
      <c r="J5"/>
      <c r="K5"/>
      <c r="L5"/>
      <c r="M5"/>
    </row>
    <row r="6" spans="2:13" s="617" customFormat="1">
      <c r="B6" s="945"/>
      <c r="C6" s="946"/>
      <c r="D6" s="947"/>
      <c r="E6"/>
      <c r="F6"/>
      <c r="G6"/>
      <c r="H6"/>
      <c r="I6"/>
      <c r="J6"/>
      <c r="K6"/>
      <c r="L6"/>
      <c r="M6"/>
    </row>
    <row r="7" spans="2:13" s="617" customFormat="1">
      <c r="B7" s="666"/>
      <c r="C7" s="667"/>
      <c r="D7" s="668"/>
      <c r="E7"/>
      <c r="F7"/>
      <c r="G7"/>
      <c r="H7"/>
      <c r="I7"/>
      <c r="J7"/>
      <c r="K7"/>
      <c r="L7"/>
      <c r="M7"/>
    </row>
    <row r="8" spans="2:13" s="617" customFormat="1">
      <c r="B8" s="666"/>
      <c r="C8" s="667"/>
      <c r="D8" s="668"/>
      <c r="E8"/>
      <c r="F8"/>
      <c r="G8"/>
      <c r="H8"/>
      <c r="I8"/>
      <c r="J8"/>
      <c r="K8"/>
      <c r="L8"/>
      <c r="M8"/>
    </row>
    <row r="9" spans="2:13" s="617" customFormat="1" ht="16" thickBot="1">
      <c r="B9" s="666"/>
      <c r="C9" s="667"/>
      <c r="D9" s="668"/>
      <c r="E9"/>
      <c r="F9"/>
      <c r="G9"/>
      <c r="H9"/>
      <c r="I9"/>
      <c r="J9"/>
      <c r="K9"/>
      <c r="L9"/>
      <c r="M9"/>
    </row>
    <row r="10" spans="2:13" s="617" customFormat="1" ht="19" thickBot="1">
      <c r="B10" s="948" t="s">
        <v>615</v>
      </c>
      <c r="C10" s="949"/>
      <c r="D10" s="950"/>
      <c r="E10"/>
      <c r="F10"/>
      <c r="G10"/>
      <c r="H10"/>
      <c r="I10"/>
      <c r="J10"/>
      <c r="K10"/>
      <c r="L10"/>
      <c r="M10"/>
    </row>
    <row r="11" spans="2:13" s="617" customFormat="1">
      <c r="B11" s="951" t="s">
        <v>502</v>
      </c>
      <c r="C11" s="952"/>
      <c r="D11" s="953"/>
      <c r="E11"/>
      <c r="F11"/>
      <c r="G11"/>
      <c r="H11"/>
      <c r="I11"/>
      <c r="J11"/>
      <c r="K11"/>
      <c r="L11"/>
      <c r="M11"/>
    </row>
    <row r="12" spans="2:13" s="617" customFormat="1">
      <c r="B12" s="954"/>
      <c r="C12" s="955"/>
      <c r="D12" s="956"/>
      <c r="E12"/>
      <c r="F12"/>
      <c r="G12"/>
      <c r="H12"/>
      <c r="I12"/>
      <c r="J12"/>
      <c r="K12"/>
      <c r="L12"/>
      <c r="M12"/>
    </row>
    <row r="13" spans="2:13" s="617" customFormat="1">
      <c r="B13" s="954"/>
      <c r="C13" s="955"/>
      <c r="D13" s="956"/>
      <c r="E13"/>
      <c r="F13"/>
      <c r="G13"/>
      <c r="H13"/>
      <c r="I13"/>
      <c r="J13"/>
      <c r="K13"/>
      <c r="L13"/>
      <c r="M13"/>
    </row>
    <row r="14" spans="2:13" s="617" customFormat="1">
      <c r="B14" s="954"/>
      <c r="C14" s="955"/>
      <c r="D14" s="956"/>
      <c r="E14"/>
      <c r="F14"/>
      <c r="G14"/>
      <c r="H14"/>
      <c r="I14"/>
      <c r="J14"/>
      <c r="K14"/>
      <c r="L14"/>
      <c r="M14"/>
    </row>
    <row r="15" spans="2:13" s="617" customFormat="1">
      <c r="B15" s="954"/>
      <c r="C15" s="955"/>
      <c r="D15" s="956"/>
      <c r="E15"/>
      <c r="F15"/>
      <c r="G15"/>
      <c r="H15"/>
      <c r="I15"/>
      <c r="J15"/>
      <c r="K15"/>
      <c r="L15"/>
      <c r="M15"/>
    </row>
    <row r="16" spans="2:13" s="617" customFormat="1">
      <c r="B16" s="954"/>
      <c r="C16" s="955"/>
      <c r="D16" s="956"/>
      <c r="E16"/>
      <c r="F16"/>
      <c r="G16"/>
      <c r="H16"/>
      <c r="I16"/>
      <c r="J16"/>
      <c r="K16"/>
      <c r="L16"/>
      <c r="M16"/>
    </row>
    <row r="17" spans="2:13" s="617" customFormat="1">
      <c r="B17" s="954"/>
      <c r="C17" s="955"/>
      <c r="D17" s="956"/>
      <c r="E17"/>
      <c r="F17"/>
      <c r="G17"/>
      <c r="H17"/>
      <c r="I17"/>
      <c r="J17"/>
      <c r="K17"/>
      <c r="L17"/>
      <c r="M17"/>
    </row>
    <row r="18" spans="2:13" s="617" customFormat="1" ht="16" thickBot="1">
      <c r="B18" s="957"/>
      <c r="C18" s="958"/>
      <c r="D18" s="959"/>
      <c r="E18"/>
      <c r="F18"/>
      <c r="G18"/>
      <c r="H18"/>
      <c r="I18"/>
      <c r="J18"/>
      <c r="K18"/>
      <c r="L18"/>
      <c r="M18"/>
    </row>
    <row r="19" spans="2:13" ht="16" thickBot="1"/>
    <row r="20" spans="2:13" ht="16" thickBot="1">
      <c r="B20" s="969" t="s">
        <v>613</v>
      </c>
      <c r="C20" s="970"/>
      <c r="D20" s="971"/>
    </row>
    <row r="21" spans="2:13">
      <c r="B21" s="960" t="s">
        <v>646</v>
      </c>
      <c r="C21" s="961"/>
      <c r="D21" s="962"/>
    </row>
    <row r="22" spans="2:13">
      <c r="B22" s="963"/>
      <c r="C22" s="964"/>
      <c r="D22" s="965"/>
    </row>
    <row r="23" spans="2:13">
      <c r="B23" s="963"/>
      <c r="C23" s="964"/>
      <c r="D23" s="965"/>
    </row>
    <row r="24" spans="2:13">
      <c r="B24" s="963"/>
      <c r="C24" s="964"/>
      <c r="D24" s="965"/>
    </row>
    <row r="25" spans="2:13">
      <c r="B25" s="963"/>
      <c r="C25" s="964"/>
      <c r="D25" s="965"/>
    </row>
    <row r="26" spans="2:13">
      <c r="B26" s="963"/>
      <c r="C26" s="964"/>
      <c r="D26" s="965"/>
    </row>
    <row r="27" spans="2:13">
      <c r="B27" s="963"/>
      <c r="C27" s="964"/>
      <c r="D27" s="965"/>
    </row>
    <row r="28" spans="2:13">
      <c r="B28" s="963"/>
      <c r="C28" s="964"/>
      <c r="D28" s="965"/>
    </row>
    <row r="29" spans="2:13">
      <c r="B29" s="963"/>
      <c r="C29" s="964"/>
      <c r="D29" s="965"/>
    </row>
    <row r="30" spans="2:13">
      <c r="B30" s="963"/>
      <c r="C30" s="964"/>
      <c r="D30" s="965"/>
    </row>
    <row r="31" spans="2:13">
      <c r="B31" s="963"/>
      <c r="C31" s="964"/>
      <c r="D31" s="965"/>
    </row>
    <row r="32" spans="2:13">
      <c r="B32" s="963"/>
      <c r="C32" s="964"/>
      <c r="D32" s="965"/>
    </row>
    <row r="33" spans="2:4">
      <c r="B33" s="963"/>
      <c r="C33" s="964"/>
      <c r="D33" s="965"/>
    </row>
    <row r="34" spans="2:4">
      <c r="B34" s="963"/>
      <c r="C34" s="964"/>
      <c r="D34" s="965"/>
    </row>
    <row r="35" spans="2:4">
      <c r="B35" s="963"/>
      <c r="C35" s="964"/>
      <c r="D35" s="965"/>
    </row>
    <row r="36" spans="2:4">
      <c r="B36" s="963"/>
      <c r="C36" s="964"/>
      <c r="D36" s="965"/>
    </row>
    <row r="37" spans="2:4">
      <c r="B37" s="963"/>
      <c r="C37" s="964"/>
      <c r="D37" s="965"/>
    </row>
    <row r="38" spans="2:4">
      <c r="B38" s="966"/>
      <c r="C38" s="967"/>
      <c r="D38" s="968"/>
    </row>
    <row r="39" spans="2:4"/>
  </sheetData>
  <mergeCells count="6">
    <mergeCell ref="B3:D6"/>
    <mergeCell ref="B10:D10"/>
    <mergeCell ref="B2:D2"/>
    <mergeCell ref="B11:D18"/>
    <mergeCell ref="B21:D38"/>
    <mergeCell ref="B20:D20"/>
  </mergeCells>
  <phoneticPr fontId="186" type="noConversion"/>
  <pageMargins left="0.7" right="0.7" top="0.75" bottom="0.75" header="0.3" footer="0.3"/>
  <drawing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8">
    <tabColor theme="7"/>
  </sheetPr>
  <dimension ref="A1:M13"/>
  <sheetViews>
    <sheetView showGridLines="0" showRowColHeaders="0" workbookViewId="0">
      <selection activeCell="L2" sqref="L2"/>
    </sheetView>
  </sheetViews>
  <sheetFormatPr baseColWidth="10" defaultColWidth="0" defaultRowHeight="15" zeroHeight="1"/>
  <cols>
    <col min="1" max="1" width="1.6640625" customWidth="1"/>
    <col min="2" max="2" width="25.33203125" customWidth="1"/>
    <col min="3" max="3" width="10.6640625" customWidth="1"/>
    <col min="4" max="4" width="6.6640625" customWidth="1"/>
    <col min="5" max="5" width="7.5" customWidth="1"/>
    <col min="6" max="7" width="6.6640625" customWidth="1"/>
    <col min="8" max="8" width="16.6640625" customWidth="1"/>
    <col min="9" max="10" width="9.33203125" customWidth="1"/>
    <col min="11" max="11" width="15.5" customWidth="1"/>
    <col min="12" max="12" width="13.6640625" customWidth="1"/>
    <col min="13" max="13" width="2.6640625" customWidth="1"/>
    <col min="14" max="16384" width="9.33203125" hidden="1"/>
  </cols>
  <sheetData>
    <row r="1" spans="2:12" ht="3.75" customHeight="1" thickBot="1"/>
    <row r="2" spans="2:12" ht="18" customHeight="1">
      <c r="B2" s="1366" t="s">
        <v>657</v>
      </c>
      <c r="C2" s="1367"/>
      <c r="D2" s="1367"/>
      <c r="E2" s="1367"/>
      <c r="F2" s="1367"/>
      <c r="G2" s="1368"/>
      <c r="H2" s="561" t="s">
        <v>410</v>
      </c>
      <c r="I2" s="1335"/>
      <c r="J2" s="1335"/>
      <c r="K2" s="561" t="s">
        <v>641</v>
      </c>
      <c r="L2" s="564"/>
    </row>
    <row r="3" spans="2:12" ht="20" customHeight="1">
      <c r="B3" s="559" t="s">
        <v>404</v>
      </c>
      <c r="C3" s="1361"/>
      <c r="D3" s="1362"/>
      <c r="E3" s="1362"/>
      <c r="F3" s="1362"/>
      <c r="G3" s="1363"/>
      <c r="H3" s="1132" t="s">
        <v>403</v>
      </c>
      <c r="I3" s="1132"/>
      <c r="J3" s="1364"/>
      <c r="K3" s="1364"/>
      <c r="L3" s="1365"/>
    </row>
    <row r="4" spans="2:12" ht="20" customHeight="1">
      <c r="B4" s="558" t="s">
        <v>248</v>
      </c>
      <c r="C4" s="1369"/>
      <c r="D4" s="1370"/>
      <c r="E4" s="1108" t="s">
        <v>251</v>
      </c>
      <c r="F4" s="1108"/>
      <c r="G4" s="1108"/>
      <c r="H4" s="1109"/>
      <c r="I4" s="1110"/>
      <c r="J4" s="1110"/>
      <c r="K4" s="1110"/>
      <c r="L4" s="1111"/>
    </row>
    <row r="5" spans="2:12" ht="20" customHeight="1" thickBot="1">
      <c r="B5" s="560" t="s">
        <v>421</v>
      </c>
      <c r="C5" s="1358"/>
      <c r="D5" s="1359"/>
      <c r="E5" s="1359"/>
      <c r="F5" s="1359"/>
      <c r="G5" s="1359"/>
      <c r="H5" s="1359"/>
      <c r="I5" s="1359"/>
      <c r="J5" s="1359"/>
      <c r="K5" s="1359"/>
      <c r="L5" s="1360"/>
    </row>
    <row r="6" spans="2:12" ht="21" customHeight="1"/>
    <row r="7" spans="2:12" ht="15" customHeight="1"/>
    <row r="8" spans="2:12"/>
    <row r="9" spans="2:12"/>
    <row r="10" spans="2:12"/>
    <row r="11" spans="2:12"/>
    <row r="12" spans="2:12"/>
    <row r="13" spans="2:12"/>
  </sheetData>
  <mergeCells count="9">
    <mergeCell ref="C5:L5"/>
    <mergeCell ref="I2:J2"/>
    <mergeCell ref="C3:G3"/>
    <mergeCell ref="H3:I3"/>
    <mergeCell ref="J3:L3"/>
    <mergeCell ref="E4:G4"/>
    <mergeCell ref="H4:L4"/>
    <mergeCell ref="B2:G2"/>
    <mergeCell ref="C4:D4"/>
  </mergeCells>
  <phoneticPr fontId="186" type="noConversion"/>
  <pageMargins left="0.7" right="0.7" top="0.75" bottom="0.75" header="0.3" footer="0.3"/>
  <drawing r:id="rId1"/>
</worksheet>
</file>

<file path=xl/worksheets/sheet11.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rgb="FFFFFF00"/>
  </sheetPr>
  <dimension ref="A1:Q22"/>
  <sheetViews>
    <sheetView showGridLines="0" showRowColHeaders="0" workbookViewId="0">
      <selection activeCell="H11" sqref="H11"/>
    </sheetView>
  </sheetViews>
  <sheetFormatPr baseColWidth="10" defaultColWidth="0" defaultRowHeight="15" zeroHeight="1"/>
  <cols>
    <col min="1" max="1" width="0.6640625" customWidth="1"/>
    <col min="2" max="2" width="25.33203125" customWidth="1"/>
    <col min="3" max="3" width="10.6640625" customWidth="1"/>
    <col min="4" max="4" width="6.6640625" customWidth="1"/>
    <col min="5" max="5" width="7.5" customWidth="1"/>
    <col min="6" max="7" width="6.6640625" customWidth="1"/>
    <col min="8" max="8" width="16.6640625" customWidth="1"/>
    <col min="9" max="10" width="9.33203125" customWidth="1"/>
    <col min="11" max="11" width="15.5" customWidth="1"/>
    <col min="12" max="12" width="13.6640625" customWidth="1"/>
    <col min="13" max="13" width="2.6640625" customWidth="1"/>
    <col min="14" max="16384" width="9.33203125" hidden="1"/>
  </cols>
  <sheetData>
    <row r="1" spans="2:17" ht="3.75" customHeight="1" thickBot="1"/>
    <row r="2" spans="2:17" ht="17.75" customHeight="1">
      <c r="B2" s="1371" t="s">
        <v>367</v>
      </c>
      <c r="C2" s="1372"/>
      <c r="D2" s="1372"/>
      <c r="E2" s="1372"/>
      <c r="F2" s="1372"/>
      <c r="G2" s="1372"/>
      <c r="H2" s="1372"/>
      <c r="I2" s="1372"/>
      <c r="J2" s="1372"/>
      <c r="K2" s="1372"/>
      <c r="L2" s="1373"/>
      <c r="Q2" t="s">
        <v>457</v>
      </c>
    </row>
    <row r="3" spans="2:17" ht="18" customHeight="1" thickBot="1">
      <c r="B3" s="1380" t="s">
        <v>366</v>
      </c>
      <c r="C3" s="1381"/>
      <c r="D3" s="1381"/>
      <c r="E3" s="1381"/>
      <c r="F3" s="1381"/>
      <c r="G3" s="1381"/>
      <c r="H3" s="1381"/>
      <c r="I3" s="1381"/>
      <c r="J3" s="1381"/>
      <c r="K3" s="1381"/>
      <c r="L3" s="1382"/>
      <c r="Q3" t="s">
        <v>457</v>
      </c>
    </row>
    <row r="4" spans="2:17" ht="15" customHeight="1">
      <c r="B4" s="1374" t="s">
        <v>405</v>
      </c>
      <c r="C4" s="1375"/>
      <c r="D4" s="1376" t="s">
        <v>406</v>
      </c>
      <c r="E4" s="1377"/>
      <c r="F4" s="1377"/>
      <c r="G4" s="1375"/>
      <c r="H4" s="1378" t="s">
        <v>407</v>
      </c>
      <c r="I4" s="1378"/>
      <c r="J4" s="1378"/>
      <c r="K4" s="1378" t="s">
        <v>408</v>
      </c>
      <c r="L4" s="1379"/>
      <c r="Q4" t="s">
        <v>457</v>
      </c>
    </row>
    <row r="5" spans="2:17">
      <c r="B5" s="1135"/>
      <c r="C5" s="1136"/>
      <c r="D5" s="1137"/>
      <c r="E5" s="1138"/>
      <c r="F5" s="1138"/>
      <c r="G5" s="1139"/>
      <c r="H5" s="1140"/>
      <c r="I5" s="1140"/>
      <c r="J5" s="1140"/>
      <c r="K5" s="1140"/>
      <c r="L5" s="1141"/>
      <c r="Q5" t="s">
        <v>462</v>
      </c>
    </row>
    <row r="6" spans="2:17">
      <c r="B6" s="1135"/>
      <c r="C6" s="1136"/>
      <c r="D6" s="1137"/>
      <c r="E6" s="1138"/>
      <c r="F6" s="1138"/>
      <c r="G6" s="1139"/>
      <c r="H6" s="1140"/>
      <c r="I6" s="1140"/>
      <c r="J6" s="1140"/>
      <c r="K6" s="1140"/>
      <c r="L6" s="1141"/>
      <c r="Q6" t="s">
        <v>462</v>
      </c>
    </row>
    <row r="7" spans="2:17">
      <c r="B7" s="1135"/>
      <c r="C7" s="1136"/>
      <c r="D7" s="1137"/>
      <c r="E7" s="1138"/>
      <c r="F7" s="1138"/>
      <c r="G7" s="1139"/>
      <c r="H7" s="1140"/>
      <c r="I7" s="1140"/>
      <c r="J7" s="1140"/>
      <c r="K7" s="1140"/>
      <c r="L7" s="1141"/>
      <c r="Q7" t="s">
        <v>462</v>
      </c>
    </row>
    <row r="8" spans="2:17" s="617" customFormat="1" ht="16" thickBot="1">
      <c r="B8" s="1142"/>
      <c r="C8" s="1143"/>
      <c r="D8" s="1144"/>
      <c r="E8" s="1145"/>
      <c r="F8" s="1145"/>
      <c r="G8" s="1146"/>
      <c r="H8" s="1147"/>
      <c r="I8" s="1147"/>
      <c r="J8" s="1147"/>
      <c r="K8" s="1147"/>
      <c r="L8" s="1148"/>
      <c r="Q8" s="617" t="s">
        <v>670</v>
      </c>
    </row>
    <row r="9" spans="2:17"/>
    <row r="10" spans="2:17"/>
    <row r="11" spans="2:17"/>
    <row r="12" spans="2:17"/>
    <row r="13" spans="2:17"/>
    <row r="14" spans="2:17"/>
    <row r="15" spans="2:17"/>
    <row r="16" spans="2:17"/>
    <row r="17"/>
    <row r="18"/>
    <row r="19"/>
    <row r="20"/>
    <row r="21"/>
    <row r="22"/>
  </sheetData>
  <mergeCells count="22">
    <mergeCell ref="B8:C8"/>
    <mergeCell ref="D8:G8"/>
    <mergeCell ref="H8:J8"/>
    <mergeCell ref="K8:L8"/>
    <mergeCell ref="B5:C5"/>
    <mergeCell ref="D5:G5"/>
    <mergeCell ref="H5:J5"/>
    <mergeCell ref="K5:L5"/>
    <mergeCell ref="B6:C6"/>
    <mergeCell ref="D6:G6"/>
    <mergeCell ref="H6:J6"/>
    <mergeCell ref="K6:L6"/>
    <mergeCell ref="B2:L2"/>
    <mergeCell ref="B7:C7"/>
    <mergeCell ref="D7:G7"/>
    <mergeCell ref="H7:J7"/>
    <mergeCell ref="K7:L7"/>
    <mergeCell ref="B4:C4"/>
    <mergeCell ref="D4:G4"/>
    <mergeCell ref="H4:J4"/>
    <mergeCell ref="K4:L4"/>
    <mergeCell ref="B3:L3"/>
  </mergeCells>
  <phoneticPr fontId="186" type="noConversion"/>
  <pageMargins left="0.7" right="0.7" top="0.75" bottom="0.75" header="0.3" footer="0.3"/>
  <pageSetup orientation="portrait" r:id="rId1"/>
  <drawing r:id="rId2"/>
  <mc:AlternateContent xmlns:mc="http://schemas.openxmlformats.org/markup-compatibility/2006">
    <mc:Choice Requires="v">
      <legacyDrawing r:id="rId3"/>
    </mc:Choice>
  </mc:AlternateContent>
  <controls>
    <control shapeId="53253" r:id="rId4" name="Button 5">
      <controlPr defaultSize="0" print="0" autoFill="0" autoPict="0" macro="[0]!InsertD1">
        <anchor moveWithCells="1" sizeWithCells="1">
          <from>
            <xdr:col>1</xdr:col>
            <xdr:colOff>0</xdr:colOff>
            <xdr:row>8</xdr:row>
            <xdr:rowOff>177800</xdr:rowOff>
          </from>
          <to>
            <xdr:col>2</xdr:col>
            <xdr:colOff>25400</xdr:colOff>
            <xdr:row>10</xdr:row>
            <xdr:rowOff>177800</xdr:rowOff>
          </to>
        </anchor>
      </controlPr>
    </control>
  </controls>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5"/>
  </sheetPr>
  <dimension ref="A1:M15"/>
  <sheetViews>
    <sheetView showGridLines="0" showRowColHeaders="0" workbookViewId="0">
      <selection activeCell="B2" sqref="B2:L2"/>
    </sheetView>
  </sheetViews>
  <sheetFormatPr baseColWidth="10" defaultColWidth="0" defaultRowHeight="15" zeroHeight="1"/>
  <cols>
    <col min="1" max="1" width="1.6640625" customWidth="1"/>
    <col min="2" max="2" width="25.33203125" customWidth="1"/>
    <col min="3" max="3" width="10.6640625" customWidth="1"/>
    <col min="4" max="4" width="6.6640625" customWidth="1"/>
    <col min="5" max="5" width="7.5" customWidth="1"/>
    <col min="6" max="7" width="6.6640625" customWidth="1"/>
    <col min="8" max="8" width="16.6640625" customWidth="1"/>
    <col min="9" max="10" width="9.33203125" customWidth="1"/>
    <col min="11" max="11" width="15.5" customWidth="1"/>
    <col min="12" max="12" width="13.6640625" customWidth="1"/>
    <col min="13" max="13" width="1.6640625" customWidth="1"/>
    <col min="14" max="16384" width="9.33203125" hidden="1"/>
  </cols>
  <sheetData>
    <row r="1" spans="2:12" ht="3.75" customHeight="1" thickBot="1"/>
    <row r="2" spans="2:12" ht="31.5" customHeight="1">
      <c r="B2" s="1390" t="s">
        <v>409</v>
      </c>
      <c r="C2" s="1391"/>
      <c r="D2" s="1391"/>
      <c r="E2" s="1391"/>
      <c r="F2" s="1391"/>
      <c r="G2" s="1391"/>
      <c r="H2" s="1391"/>
      <c r="I2" s="1391"/>
      <c r="J2" s="1391"/>
      <c r="K2" s="1391"/>
      <c r="L2" s="1392"/>
    </row>
    <row r="3" spans="2:12" ht="16.5" customHeight="1" thickBot="1">
      <c r="B3" s="1387" t="s">
        <v>365</v>
      </c>
      <c r="C3" s="1388"/>
      <c r="D3" s="1388"/>
      <c r="E3" s="1388"/>
      <c r="F3" s="1388"/>
      <c r="G3" s="1388"/>
      <c r="H3" s="1388"/>
      <c r="I3" s="1388"/>
      <c r="J3" s="1388"/>
      <c r="K3" s="1388"/>
      <c r="L3" s="1389"/>
    </row>
    <row r="4" spans="2:12">
      <c r="B4" s="1383"/>
      <c r="C4" s="1384"/>
      <c r="D4" s="1384"/>
      <c r="E4" s="1384"/>
      <c r="F4" s="1384"/>
      <c r="G4" s="1384"/>
      <c r="H4" s="1384"/>
      <c r="I4" s="1384"/>
      <c r="J4" s="1384"/>
      <c r="K4" s="601" t="s">
        <v>49</v>
      </c>
      <c r="L4" s="602"/>
    </row>
    <row r="5" spans="2:12">
      <c r="B5" s="1383"/>
      <c r="C5" s="1384"/>
      <c r="D5" s="1384"/>
      <c r="E5" s="1384"/>
      <c r="F5" s="1384"/>
      <c r="G5" s="1384"/>
      <c r="H5" s="1384"/>
      <c r="I5" s="1384"/>
      <c r="J5" s="1384"/>
      <c r="K5" s="595" t="s">
        <v>50</v>
      </c>
      <c r="L5" s="598"/>
    </row>
    <row r="6" spans="2:12">
      <c r="B6" s="1383"/>
      <c r="C6" s="1384"/>
      <c r="D6" s="1384"/>
      <c r="E6" s="1384"/>
      <c r="F6" s="1384"/>
      <c r="G6" s="1384"/>
      <c r="H6" s="1384"/>
      <c r="I6" s="1384"/>
      <c r="J6" s="1384"/>
      <c r="K6" s="595" t="s">
        <v>51</v>
      </c>
      <c r="L6" s="598"/>
    </row>
    <row r="7" spans="2:12" ht="16" thickBot="1">
      <c r="B7" s="1385"/>
      <c r="C7" s="1386"/>
      <c r="D7" s="1386"/>
      <c r="E7" s="1386"/>
      <c r="F7" s="1386"/>
      <c r="G7" s="1386"/>
      <c r="H7" s="1386"/>
      <c r="I7" s="1386"/>
      <c r="J7" s="1386"/>
      <c r="K7" s="603" t="s">
        <v>52</v>
      </c>
      <c r="L7" s="612"/>
    </row>
    <row r="8" spans="2:12"/>
    <row r="9" spans="2:12"/>
    <row r="10" spans="2:12"/>
    <row r="11" spans="2:12"/>
    <row r="12" spans="2:12"/>
    <row r="13" spans="2:12"/>
    <row r="14" spans="2:12"/>
    <row r="15" spans="2:12"/>
  </sheetData>
  <mergeCells count="3">
    <mergeCell ref="B4:J7"/>
    <mergeCell ref="B3:L3"/>
    <mergeCell ref="B2:L2"/>
  </mergeCells>
  <phoneticPr fontId="186" type="noConversion"/>
  <dataValidations count="1">
    <dataValidation type="list" allowBlank="1" showInputMessage="1" showErrorMessage="1" sqref="L4" xr:uid="{00000000-0002-0000-0900-000000000000}">
      <formula1>"Yes,No,N/A"</formula1>
    </dataValidation>
  </dataValidations>
  <pageMargins left="0.7" right="0.7" top="0.75" bottom="0.75" header="0.3" footer="0.3"/>
  <pageSetup orientation="portrait" r:id="rId1"/>
  <drawing r:id="rId2"/>
</worksheet>
</file>

<file path=xl/worksheets/sheet13.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8">
    <tabColor theme="6"/>
  </sheetPr>
  <dimension ref="A1:Q47"/>
  <sheetViews>
    <sheetView showGridLines="0" showRowColHeaders="0" zoomScale="80" zoomScaleNormal="80" workbookViewId="0">
      <selection activeCell="B2" sqref="B2:L2"/>
    </sheetView>
  </sheetViews>
  <sheetFormatPr baseColWidth="10" defaultColWidth="0" defaultRowHeight="15" zeroHeight="1"/>
  <cols>
    <col min="1" max="1" width="1.6640625" customWidth="1"/>
    <col min="2" max="2" width="25.33203125" customWidth="1"/>
    <col min="3" max="3" width="10.6640625" customWidth="1"/>
    <col min="4" max="4" width="6.6640625" customWidth="1"/>
    <col min="5" max="5" width="7.5" customWidth="1"/>
    <col min="6" max="7" width="6.6640625" customWidth="1"/>
    <col min="8" max="8" width="16.6640625" customWidth="1"/>
    <col min="9" max="10" width="9.33203125" customWidth="1"/>
    <col min="11" max="11" width="15.5" customWidth="1"/>
    <col min="12" max="12" width="13.6640625" customWidth="1"/>
    <col min="13" max="13" width="3" customWidth="1"/>
    <col min="14" max="16" width="9.33203125" customWidth="1"/>
    <col min="17" max="16384" width="9.33203125" hidden="1"/>
  </cols>
  <sheetData>
    <row r="1" spans="2:17" ht="10.5" customHeight="1" thickBot="1"/>
    <row r="2" spans="2:17" ht="30.75" customHeight="1" thickBot="1">
      <c r="B2" s="1393" t="s">
        <v>669</v>
      </c>
      <c r="C2" s="1394"/>
      <c r="D2" s="1394"/>
      <c r="E2" s="1394"/>
      <c r="F2" s="1394"/>
      <c r="G2" s="1394"/>
      <c r="H2" s="1394"/>
      <c r="I2" s="1394"/>
      <c r="J2" s="1394"/>
      <c r="K2" s="1394"/>
      <c r="L2" s="1395"/>
      <c r="Q2" t="s">
        <v>457</v>
      </c>
    </row>
    <row r="3" spans="2:17" ht="15" customHeight="1">
      <c r="B3" s="1396" t="s">
        <v>642</v>
      </c>
      <c r="C3" s="1397"/>
      <c r="D3" s="1397"/>
      <c r="E3" s="1397"/>
      <c r="F3" s="1397"/>
      <c r="G3" s="1397"/>
      <c r="H3" s="1397"/>
      <c r="I3" s="1397"/>
      <c r="J3" s="1397"/>
      <c r="K3" s="1397"/>
      <c r="L3" s="1398"/>
      <c r="Q3" t="s">
        <v>457</v>
      </c>
    </row>
    <row r="4" spans="2:17">
      <c r="B4" s="1396"/>
      <c r="C4" s="1397"/>
      <c r="D4" s="1397"/>
      <c r="E4" s="1397"/>
      <c r="F4" s="1397"/>
      <c r="G4" s="1397"/>
      <c r="H4" s="1397"/>
      <c r="I4" s="1397"/>
      <c r="J4" s="1397"/>
      <c r="K4" s="1397"/>
      <c r="L4" s="1398"/>
      <c r="Q4" t="s">
        <v>457</v>
      </c>
    </row>
    <row r="5" spans="2:17" ht="16" thickBot="1">
      <c r="B5" s="1399"/>
      <c r="C5" s="1400"/>
      <c r="D5" s="1400"/>
      <c r="E5" s="1400"/>
      <c r="F5" s="1400"/>
      <c r="G5" s="1400"/>
      <c r="H5" s="1400"/>
      <c r="I5" s="1400"/>
      <c r="J5" s="1400"/>
      <c r="K5" s="1400"/>
      <c r="L5" s="1401"/>
      <c r="Q5" t="s">
        <v>457</v>
      </c>
    </row>
    <row r="6" spans="2:17" ht="15" customHeight="1">
      <c r="B6" s="655" t="s">
        <v>438</v>
      </c>
      <c r="C6" s="656" t="s">
        <v>439</v>
      </c>
      <c r="D6" s="656" t="s">
        <v>0</v>
      </c>
      <c r="E6" s="656" t="s">
        <v>440</v>
      </c>
      <c r="F6" s="656" t="s">
        <v>441</v>
      </c>
      <c r="G6" s="1407" t="s">
        <v>451</v>
      </c>
      <c r="H6" s="1407"/>
      <c r="I6" s="1407"/>
      <c r="J6" s="1407"/>
      <c r="K6" s="1407"/>
      <c r="L6" s="1408"/>
      <c r="Q6" t="s">
        <v>457</v>
      </c>
    </row>
    <row r="7" spans="2:17" ht="15" customHeight="1">
      <c r="B7" s="657" t="s">
        <v>454</v>
      </c>
      <c r="C7" s="648" t="s">
        <v>450</v>
      </c>
      <c r="D7" s="658"/>
      <c r="E7" s="658"/>
      <c r="F7" s="658"/>
      <c r="G7" s="1412"/>
      <c r="H7" s="1413"/>
      <c r="I7" s="1413"/>
      <c r="J7" s="1413"/>
      <c r="K7" s="1413"/>
      <c r="L7" s="1414"/>
      <c r="Q7" t="s">
        <v>500</v>
      </c>
    </row>
    <row r="8" spans="2:17" ht="15" customHeight="1">
      <c r="B8" s="657" t="s">
        <v>455</v>
      </c>
      <c r="C8" s="648" t="s">
        <v>450</v>
      </c>
      <c r="D8" s="658"/>
      <c r="E8" s="658"/>
      <c r="F8" s="658"/>
      <c r="G8" s="1412"/>
      <c r="H8" s="1413"/>
      <c r="I8" s="1413"/>
      <c r="J8" s="1413"/>
      <c r="K8" s="1413"/>
      <c r="L8" s="1414"/>
      <c r="Q8" t="s">
        <v>457</v>
      </c>
    </row>
    <row r="9" spans="2:17" ht="15" customHeight="1">
      <c r="B9" s="657" t="s">
        <v>456</v>
      </c>
      <c r="C9" s="648" t="s">
        <v>450</v>
      </c>
      <c r="D9" s="658"/>
      <c r="E9" s="658"/>
      <c r="F9" s="658"/>
      <c r="G9" s="1412"/>
      <c r="H9" s="1413"/>
      <c r="I9" s="1413"/>
      <c r="J9" s="1413"/>
      <c r="K9" s="1413"/>
      <c r="L9" s="1414"/>
      <c r="Q9" t="s">
        <v>457</v>
      </c>
    </row>
    <row r="10" spans="2:17">
      <c r="B10" s="651" t="s">
        <v>658</v>
      </c>
      <c r="C10" s="648" t="s">
        <v>450</v>
      </c>
      <c r="D10" s="653"/>
      <c r="E10" s="653"/>
      <c r="F10" s="653"/>
      <c r="G10" s="1409"/>
      <c r="H10" s="1410"/>
      <c r="I10" s="1410"/>
      <c r="J10" s="1410"/>
      <c r="K10" s="1410"/>
      <c r="L10" s="1411"/>
      <c r="Q10" t="s">
        <v>457</v>
      </c>
    </row>
    <row r="11" spans="2:17">
      <c r="B11" s="1405" t="s">
        <v>449</v>
      </c>
      <c r="C11" s="1406"/>
      <c r="D11" s="659">
        <f>SUM(D7:D10)</f>
        <v>0</v>
      </c>
      <c r="E11" s="659">
        <f>SUM(E7:E10)</f>
        <v>0</v>
      </c>
      <c r="F11" s="659">
        <f>SUM(F7:F10)</f>
        <v>0</v>
      </c>
      <c r="G11" s="1415"/>
      <c r="H11" s="1416"/>
      <c r="I11" s="1416"/>
      <c r="J11" s="1416"/>
      <c r="K11" s="1416"/>
      <c r="L11" s="1417"/>
      <c r="Q11" t="s">
        <v>457</v>
      </c>
    </row>
    <row r="12" spans="2:17" ht="38.25" customHeight="1">
      <c r="B12" s="1197" t="s">
        <v>425</v>
      </c>
      <c r="C12" s="1198"/>
      <c r="D12" s="1198"/>
      <c r="E12" s="1198"/>
      <c r="F12" s="1198"/>
      <c r="G12" s="1199"/>
      <c r="H12" s="1199"/>
      <c r="I12" s="1200" t="s">
        <v>31</v>
      </c>
      <c r="J12" s="1200"/>
      <c r="K12" s="1200"/>
      <c r="L12" s="630" t="s">
        <v>313</v>
      </c>
      <c r="Q12" t="s">
        <v>457</v>
      </c>
    </row>
    <row r="13" spans="2:17" ht="15.75" customHeight="1">
      <c r="B13" s="1182"/>
      <c r="C13" s="1183"/>
      <c r="D13" s="1183"/>
      <c r="E13" s="1183"/>
      <c r="F13" s="1183"/>
      <c r="G13" s="1184"/>
      <c r="H13" s="1184"/>
      <c r="I13" s="1184"/>
      <c r="J13" s="1184"/>
      <c r="K13" s="1184"/>
      <c r="L13" s="638"/>
      <c r="Q13" t="s">
        <v>466</v>
      </c>
    </row>
    <row r="14" spans="2:17" ht="15.75" customHeight="1">
      <c r="B14" s="1402"/>
      <c r="C14" s="1403"/>
      <c r="D14" s="1403"/>
      <c r="E14" s="1403"/>
      <c r="F14" s="1403"/>
      <c r="G14" s="1403"/>
      <c r="H14" s="1183"/>
      <c r="I14" s="1404"/>
      <c r="J14" s="1403"/>
      <c r="K14" s="1183"/>
      <c r="L14" s="639"/>
      <c r="Q14" t="s">
        <v>466</v>
      </c>
    </row>
    <row r="15" spans="2:17" s="617" customFormat="1" ht="15.75" customHeight="1">
      <c r="B15" s="915"/>
      <c r="C15" s="916"/>
      <c r="D15" s="916"/>
      <c r="E15" s="916"/>
      <c r="F15" s="916"/>
      <c r="G15" s="916"/>
      <c r="H15" s="914"/>
      <c r="I15" s="917"/>
      <c r="J15" s="916"/>
      <c r="K15" s="914"/>
      <c r="L15" s="639"/>
    </row>
    <row r="16" spans="2:17" s="617" customFormat="1" ht="15.75" customHeight="1">
      <c r="B16" s="915"/>
      <c r="C16" s="916"/>
      <c r="D16" s="916"/>
      <c r="E16" s="916"/>
      <c r="F16" s="916"/>
      <c r="G16" s="916"/>
      <c r="H16" s="914"/>
      <c r="I16" s="917"/>
      <c r="J16" s="916"/>
      <c r="K16" s="914"/>
      <c r="L16" s="639"/>
    </row>
    <row r="17" spans="2:17" ht="15.75" customHeight="1">
      <c r="B17" s="1182"/>
      <c r="C17" s="1183"/>
      <c r="D17" s="1183"/>
      <c r="E17" s="1183"/>
      <c r="F17" s="1183"/>
      <c r="G17" s="1184"/>
      <c r="H17" s="1184"/>
      <c r="I17" s="1184"/>
      <c r="J17" s="1184"/>
      <c r="K17" s="1184"/>
      <c r="L17" s="639"/>
      <c r="Q17" t="s">
        <v>659</v>
      </c>
    </row>
    <row r="18" spans="2:17" ht="37.5" customHeight="1" thickBot="1">
      <c r="B18" s="640" t="s">
        <v>453</v>
      </c>
      <c r="C18" s="1185"/>
      <c r="D18" s="1186"/>
      <c r="E18" s="1186"/>
      <c r="F18" s="1186"/>
      <c r="G18" s="1186"/>
      <c r="H18" s="1187"/>
      <c r="I18" s="1188" t="s">
        <v>426</v>
      </c>
      <c r="J18" s="1188"/>
      <c r="K18" s="1189"/>
      <c r="L18" s="1190"/>
      <c r="Q18" s="617" t="s">
        <v>483</v>
      </c>
    </row>
    <row r="19" spans="2:17"/>
    <row r="20" spans="2:17"/>
    <row r="21" spans="2:17"/>
    <row r="22" spans="2:17"/>
    <row r="23" spans="2:17"/>
    <row r="24" spans="2:17"/>
    <row r="25" spans="2:17"/>
    <row r="26" spans="2:17"/>
    <row r="27" spans="2:17"/>
    <row r="28" spans="2:17"/>
    <row r="29" spans="2:17"/>
    <row r="30" spans="2:17"/>
    <row r="31" spans="2:17"/>
    <row r="38"/>
    <row r="39"/>
    <row r="40"/>
    <row r="41"/>
    <row r="42"/>
    <row r="43"/>
    <row r="44"/>
    <row r="45"/>
    <row r="46"/>
    <row r="47"/>
  </sheetData>
  <mergeCells count="20">
    <mergeCell ref="C18:H18"/>
    <mergeCell ref="I18:J18"/>
    <mergeCell ref="K18:L18"/>
    <mergeCell ref="B12:H12"/>
    <mergeCell ref="I12:K12"/>
    <mergeCell ref="B13:H13"/>
    <mergeCell ref="I13:K13"/>
    <mergeCell ref="B2:L2"/>
    <mergeCell ref="B3:L5"/>
    <mergeCell ref="B14:H14"/>
    <mergeCell ref="I14:K14"/>
    <mergeCell ref="B17:H17"/>
    <mergeCell ref="I17:K17"/>
    <mergeCell ref="B11:C11"/>
    <mergeCell ref="G6:L6"/>
    <mergeCell ref="G10:L10"/>
    <mergeCell ref="G7:L7"/>
    <mergeCell ref="G8:L8"/>
    <mergeCell ref="G9:L9"/>
    <mergeCell ref="G11:L11"/>
  </mergeCells>
  <phoneticPr fontId="186" type="noConversion"/>
  <conditionalFormatting sqref="C7:C10">
    <cfRule type="cellIs" dxfId="22" priority="1" operator="equal">
      <formula>"No"</formula>
    </cfRule>
    <cfRule type="cellIs" dxfId="21" priority="2" operator="equal">
      <formula>"Yes"</formula>
    </cfRule>
    <cfRule type="cellIs" dxfId="20" priority="3" operator="equal">
      <formula>"Select"</formula>
    </cfRule>
  </conditionalFormatting>
  <dataValidations count="1">
    <dataValidation type="list" allowBlank="1" showInputMessage="1" showErrorMessage="1" sqref="C7:C10" xr:uid="{00000000-0002-0000-0A00-000000000000}">
      <formula1>"Select,Yes,No"</formula1>
    </dataValidation>
  </dataValidations>
  <pageMargins left="0.7" right="0.7" top="0.75" bottom="0.75" header="0.3" footer="0.3"/>
  <pageSetup orientation="portrait" r:id="rId1"/>
  <drawing r:id="rId2"/>
  <mc:AlternateContent xmlns:mc="http://schemas.openxmlformats.org/markup-compatibility/2006">
    <mc:Choice Requires="v">
      <legacyDrawing r:id="rId3"/>
    </mc:Choice>
  </mc:AlternateContent>
  <controls>
    <control shapeId="111619" r:id="rId4" name="Button 3">
      <controlPr defaultSize="0" print="0" autoFill="0" autoPict="0" macro="[0]!insertd3_cs">
        <anchor moveWithCells="1" sizeWithCells="1">
          <from>
            <xdr:col>13</xdr:col>
            <xdr:colOff>139700</xdr:colOff>
            <xdr:row>11</xdr:row>
            <xdr:rowOff>63500</xdr:rowOff>
          </from>
          <to>
            <xdr:col>15</xdr:col>
            <xdr:colOff>482600</xdr:colOff>
            <xdr:row>12</xdr:row>
            <xdr:rowOff>63500</xdr:rowOff>
          </to>
        </anchor>
      </controlPr>
    </control>
  </controls>
</worksheet>
</file>

<file path=xl/worksheets/sheet14.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tabColor theme="7"/>
  </sheetPr>
  <dimension ref="A1:CS49"/>
  <sheetViews>
    <sheetView showGridLines="0" showRowColHeaders="0" zoomScaleNormal="100" workbookViewId="0">
      <selection activeCell="C26" sqref="C26:L26"/>
    </sheetView>
  </sheetViews>
  <sheetFormatPr baseColWidth="10" defaultColWidth="0" defaultRowHeight="15"/>
  <cols>
    <col min="1" max="1" width="2" style="543" customWidth="1"/>
    <col min="2" max="2" width="25.33203125" style="543" customWidth="1"/>
    <col min="3" max="3" width="10.6640625" style="543" customWidth="1"/>
    <col min="4" max="4" width="6.6640625" style="543" customWidth="1"/>
    <col min="5" max="5" width="7.5" style="543" customWidth="1"/>
    <col min="6" max="6" width="6.6640625" style="543" customWidth="1"/>
    <col min="7" max="7" width="6.6640625" customWidth="1"/>
    <col min="8" max="8" width="16.6640625" customWidth="1"/>
    <col min="9" max="9" width="9.33203125" customWidth="1"/>
    <col min="10" max="10" width="9.33203125" style="543" customWidth="1"/>
    <col min="11" max="11" width="15.5" style="543" customWidth="1"/>
    <col min="12" max="12" width="13.6640625" style="543" customWidth="1"/>
    <col min="13" max="13" width="1.6640625" style="543" customWidth="1"/>
    <col min="14" max="16" width="9.33203125" style="543" customWidth="1"/>
    <col min="17" max="17" width="9.33203125" style="619" hidden="1" customWidth="1"/>
    <col min="18" max="24" width="9.33203125" style="543" hidden="1" customWidth="1"/>
    <col min="25" max="25" width="14.5" style="543" hidden="1" customWidth="1"/>
    <col min="26" max="39" width="9.33203125" style="543" hidden="1" customWidth="1"/>
    <col min="40" max="40" width="14.5" style="543" hidden="1" customWidth="1"/>
    <col min="41" max="76" width="9.33203125" style="543" hidden="1" customWidth="1"/>
    <col min="77" max="16384" width="9.33203125" style="543" hidden="1"/>
  </cols>
  <sheetData>
    <row r="1" spans="2:97" ht="7.5" customHeight="1" thickBot="1"/>
    <row r="2" spans="2:97" ht="17.75" customHeight="1">
      <c r="B2" s="1438" t="s">
        <v>668</v>
      </c>
      <c r="C2" s="1439"/>
      <c r="D2" s="1439"/>
      <c r="E2" s="1439"/>
      <c r="F2" s="1439"/>
      <c r="G2" s="1439"/>
      <c r="H2" s="1439"/>
      <c r="I2" s="1439"/>
      <c r="J2" s="1439"/>
      <c r="K2" s="1439"/>
      <c r="L2" s="1440"/>
      <c r="N2" s="547"/>
      <c r="O2" s="547"/>
      <c r="P2" s="547"/>
      <c r="Q2" s="616" t="s">
        <v>457</v>
      </c>
      <c r="R2" s="547"/>
      <c r="S2" s="547"/>
      <c r="T2" s="547"/>
      <c r="U2" s="547"/>
      <c r="V2" s="547"/>
      <c r="W2" s="547"/>
      <c r="X2" s="547"/>
      <c r="Y2" s="547"/>
      <c r="Z2" s="547"/>
      <c r="AA2" s="547"/>
      <c r="AB2" s="547"/>
      <c r="AC2" s="547"/>
      <c r="AD2" s="547"/>
      <c r="AE2" s="547"/>
      <c r="AF2" s="547"/>
      <c r="AG2" s="547"/>
      <c r="AH2" s="547"/>
      <c r="AI2" s="547"/>
      <c r="AJ2" s="547"/>
      <c r="AK2" s="547"/>
      <c r="AL2" s="547"/>
      <c r="AM2" s="547"/>
      <c r="AN2" s="547"/>
      <c r="AO2" s="547"/>
      <c r="AP2" s="547"/>
      <c r="AQ2" s="547"/>
      <c r="AR2" s="547"/>
      <c r="AS2" s="547"/>
      <c r="AT2" s="547"/>
      <c r="AU2" s="547"/>
      <c r="AV2" s="547"/>
      <c r="AW2" s="547"/>
      <c r="AX2" s="547"/>
      <c r="AY2" s="547"/>
      <c r="AZ2" s="547"/>
      <c r="BA2" s="547"/>
      <c r="BB2" s="547"/>
      <c r="BC2" s="547"/>
      <c r="BD2" s="547"/>
      <c r="BE2" s="547"/>
      <c r="BF2" s="547"/>
      <c r="BG2" s="547"/>
      <c r="BH2" s="547"/>
      <c r="BI2" s="547"/>
      <c r="BJ2" s="547"/>
      <c r="BK2" s="547"/>
      <c r="BL2" s="547"/>
      <c r="BM2" s="547"/>
      <c r="BN2" s="547"/>
      <c r="BO2" s="547"/>
      <c r="BP2" s="547"/>
      <c r="BQ2" s="545"/>
      <c r="BR2" s="545"/>
      <c r="BS2" s="545"/>
      <c r="BT2" s="545"/>
      <c r="BU2" s="545"/>
      <c r="BV2" s="545"/>
      <c r="BW2" s="545"/>
      <c r="BX2" s="545"/>
      <c r="BY2" s="545"/>
      <c r="BZ2" s="545"/>
      <c r="CA2" s="545"/>
      <c r="CB2" s="545"/>
      <c r="CC2" s="545"/>
      <c r="CD2" s="545"/>
      <c r="CE2" s="545"/>
      <c r="CF2" s="545"/>
      <c r="CG2" s="545"/>
      <c r="CH2" s="545"/>
      <c r="CI2" s="545"/>
      <c r="CJ2" s="545"/>
      <c r="CK2" s="545"/>
      <c r="CL2" s="545"/>
      <c r="CM2" s="545"/>
      <c r="CN2" s="545"/>
      <c r="CO2" s="545"/>
      <c r="CP2" s="545"/>
      <c r="CQ2" s="545"/>
      <c r="CR2" s="545"/>
      <c r="CS2" s="545"/>
    </row>
    <row r="3" spans="2:97" customFormat="1" ht="17.25" customHeight="1">
      <c r="B3" s="1441"/>
      <c r="C3" s="1442"/>
      <c r="D3" s="1442"/>
      <c r="E3" s="1442"/>
      <c r="F3" s="1442"/>
      <c r="G3" s="1442"/>
      <c r="H3" s="1442"/>
      <c r="I3" s="1442"/>
      <c r="J3" s="1442"/>
      <c r="K3" s="1442"/>
      <c r="L3" s="1443"/>
      <c r="M3" s="543"/>
      <c r="N3" s="548"/>
      <c r="O3" s="548"/>
      <c r="P3" s="548"/>
      <c r="Q3" s="620" t="s">
        <v>457</v>
      </c>
      <c r="R3" s="548"/>
      <c r="S3" s="548"/>
      <c r="T3" s="548"/>
      <c r="U3" s="548"/>
      <c r="V3" s="548"/>
      <c r="W3" s="548"/>
      <c r="X3" s="548"/>
      <c r="Y3" s="548"/>
      <c r="Z3" s="548"/>
      <c r="AA3" s="548"/>
      <c r="AB3" s="548"/>
      <c r="AC3" s="548"/>
      <c r="AD3" s="548"/>
      <c r="AE3" s="548"/>
      <c r="AF3" s="548"/>
      <c r="AG3" s="548"/>
      <c r="AH3" s="548"/>
      <c r="AI3" s="548"/>
      <c r="AJ3" s="548"/>
      <c r="AK3" s="548"/>
      <c r="AL3" s="548"/>
      <c r="AM3" s="548"/>
      <c r="AN3" s="548"/>
      <c r="AO3" s="548"/>
      <c r="AP3" s="548"/>
      <c r="AQ3" s="548"/>
      <c r="AR3" s="548"/>
      <c r="AS3" s="548"/>
      <c r="AT3" s="548"/>
      <c r="AU3" s="548"/>
      <c r="AV3" s="548"/>
      <c r="AW3" s="548"/>
      <c r="AX3" s="548"/>
      <c r="AY3" s="548"/>
      <c r="AZ3" s="548"/>
      <c r="BA3" s="548"/>
      <c r="BB3" s="548"/>
      <c r="BC3" s="548"/>
      <c r="BD3" s="548"/>
      <c r="BE3" s="548"/>
      <c r="BF3" s="548"/>
      <c r="BG3" s="548"/>
      <c r="BH3" s="548"/>
      <c r="BI3" s="548"/>
      <c r="BJ3" s="548"/>
      <c r="BK3" s="548"/>
      <c r="BL3" s="548"/>
      <c r="BM3" s="548"/>
      <c r="BN3" s="548"/>
      <c r="BO3" s="548"/>
      <c r="BP3" s="548"/>
      <c r="BQ3" s="548"/>
      <c r="BR3" s="548"/>
      <c r="BS3" s="548"/>
      <c r="BT3" s="548"/>
      <c r="BU3" s="548"/>
      <c r="BV3" s="548"/>
      <c r="BW3" s="548"/>
      <c r="BX3" s="548"/>
      <c r="BY3" s="548"/>
      <c r="BZ3" s="548"/>
      <c r="CA3" s="548"/>
      <c r="CB3" s="548"/>
      <c r="CC3" s="548"/>
      <c r="CD3" s="548"/>
      <c r="CE3" s="548"/>
      <c r="CF3" s="548"/>
      <c r="CG3" s="548"/>
      <c r="CH3" s="548"/>
      <c r="CI3" s="548"/>
      <c r="CJ3" s="548"/>
      <c r="CK3" s="548"/>
      <c r="CL3" s="548"/>
      <c r="CM3" s="548"/>
      <c r="CN3" s="548"/>
      <c r="CO3" s="548"/>
      <c r="CP3" s="548"/>
      <c r="CQ3" s="548"/>
      <c r="CR3" s="548"/>
      <c r="CS3" s="548"/>
    </row>
    <row r="4" spans="2:97" ht="27.75" customHeight="1">
      <c r="B4" s="1206" t="s">
        <v>612</v>
      </c>
      <c r="C4" s="1207"/>
      <c r="D4" s="1207"/>
      <c r="E4" s="1207"/>
      <c r="F4" s="1207"/>
      <c r="G4" s="1208"/>
      <c r="H4" s="597" t="s">
        <v>411</v>
      </c>
      <c r="I4" s="1209" t="s">
        <v>420</v>
      </c>
      <c r="J4" s="1209"/>
      <c r="K4" s="1209"/>
      <c r="L4" s="563" t="s">
        <v>412</v>
      </c>
      <c r="N4" s="547"/>
      <c r="O4" s="547"/>
      <c r="P4" s="547"/>
      <c r="Q4" s="616" t="s">
        <v>457</v>
      </c>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row>
    <row r="5" spans="2:97" ht="27.75" customHeight="1">
      <c r="B5" s="1165"/>
      <c r="C5" s="1166"/>
      <c r="D5" s="1166"/>
      <c r="E5" s="1166"/>
      <c r="F5" s="1166"/>
      <c r="G5" s="1167"/>
      <c r="H5" s="566"/>
      <c r="I5" s="1201"/>
      <c r="J5" s="1201"/>
      <c r="K5" s="1201"/>
      <c r="L5" s="565"/>
      <c r="N5" s="547"/>
      <c r="O5" s="547"/>
      <c r="P5" s="547"/>
      <c r="Q5" s="616" t="s">
        <v>458</v>
      </c>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row>
    <row r="6" spans="2:97" ht="27.75" customHeight="1">
      <c r="B6" s="1165"/>
      <c r="C6" s="1166"/>
      <c r="D6" s="1166"/>
      <c r="E6" s="1166"/>
      <c r="F6" s="1166"/>
      <c r="G6" s="1167"/>
      <c r="H6" s="566"/>
      <c r="I6" s="1201"/>
      <c r="J6" s="1201"/>
      <c r="K6" s="1201"/>
      <c r="L6" s="565"/>
      <c r="N6" s="547"/>
      <c r="O6" s="547"/>
      <c r="P6" s="547"/>
      <c r="Q6" s="616" t="s">
        <v>458</v>
      </c>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row>
    <row r="7" spans="2:97" ht="27.75" customHeight="1">
      <c r="B7" s="1165"/>
      <c r="C7" s="1166"/>
      <c r="D7" s="1166"/>
      <c r="E7" s="1166"/>
      <c r="F7" s="1166"/>
      <c r="G7" s="1167"/>
      <c r="H7" s="566"/>
      <c r="I7" s="1201"/>
      <c r="J7" s="1201"/>
      <c r="K7" s="1201"/>
      <c r="L7" s="565"/>
      <c r="N7" s="547"/>
      <c r="O7" s="547"/>
      <c r="P7" s="547"/>
      <c r="Q7" s="616" t="s">
        <v>458</v>
      </c>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row>
    <row r="8" spans="2:97" ht="27.75" customHeight="1">
      <c r="B8" s="1165"/>
      <c r="C8" s="1166"/>
      <c r="D8" s="1166"/>
      <c r="E8" s="1166"/>
      <c r="F8" s="1166"/>
      <c r="G8" s="1167"/>
      <c r="H8" s="566"/>
      <c r="I8" s="1201"/>
      <c r="J8" s="1201"/>
      <c r="K8" s="1201"/>
      <c r="L8" s="565"/>
      <c r="N8" s="547"/>
      <c r="O8" s="547"/>
      <c r="P8" s="547"/>
      <c r="Q8" s="616" t="s">
        <v>458</v>
      </c>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row>
    <row r="9" spans="2:97" s="619" customFormat="1" ht="27.75" customHeight="1">
      <c r="B9" s="1165"/>
      <c r="C9" s="1166"/>
      <c r="D9" s="1166"/>
      <c r="E9" s="1166"/>
      <c r="F9" s="1166"/>
      <c r="G9" s="1167"/>
      <c r="H9" s="635"/>
      <c r="I9" s="1201"/>
      <c r="J9" s="1201"/>
      <c r="K9" s="1201"/>
      <c r="L9" s="634"/>
      <c r="N9" s="621"/>
      <c r="O9" s="621"/>
      <c r="P9" s="621"/>
      <c r="Q9" s="616" t="s">
        <v>460</v>
      </c>
      <c r="R9" s="621"/>
      <c r="S9" s="621"/>
      <c r="T9" s="621"/>
      <c r="U9" s="621"/>
      <c r="V9" s="621"/>
      <c r="W9" s="621"/>
      <c r="X9" s="621"/>
      <c r="Y9" s="621"/>
      <c r="Z9" s="621"/>
      <c r="AA9" s="621"/>
      <c r="AB9" s="621"/>
      <c r="AC9" s="621"/>
      <c r="AD9" s="621"/>
      <c r="AE9" s="621"/>
      <c r="AF9" s="621"/>
      <c r="AG9" s="621"/>
      <c r="AH9" s="621"/>
      <c r="AI9" s="621"/>
      <c r="AJ9" s="621"/>
      <c r="AK9" s="621"/>
      <c r="AL9" s="621"/>
      <c r="AM9" s="621"/>
      <c r="AN9" s="621"/>
      <c r="AO9" s="621"/>
      <c r="AP9" s="621"/>
      <c r="AQ9" s="621"/>
      <c r="AR9" s="621"/>
      <c r="AS9" s="621"/>
      <c r="AT9" s="621"/>
      <c r="AU9" s="621"/>
      <c r="AV9" s="621"/>
      <c r="AW9" s="621"/>
      <c r="AX9" s="621"/>
      <c r="AY9" s="621"/>
      <c r="AZ9" s="621"/>
      <c r="BA9" s="621"/>
      <c r="BB9" s="621"/>
      <c r="BC9" s="621"/>
      <c r="BD9" s="621"/>
      <c r="BE9" s="621"/>
      <c r="BF9" s="621"/>
      <c r="BG9" s="621"/>
      <c r="BH9" s="621"/>
      <c r="BI9" s="621"/>
      <c r="BJ9" s="621"/>
      <c r="BK9" s="621"/>
      <c r="BL9" s="621"/>
      <c r="BM9" s="621"/>
      <c r="BN9" s="621"/>
      <c r="BO9" s="621"/>
      <c r="BP9" s="621"/>
      <c r="BQ9" s="620"/>
      <c r="BR9" s="620"/>
      <c r="BS9" s="620"/>
      <c r="BT9" s="620"/>
      <c r="BU9" s="620"/>
      <c r="BV9" s="620"/>
      <c r="BW9" s="620"/>
      <c r="BX9" s="620"/>
      <c r="BY9" s="620"/>
      <c r="BZ9" s="620"/>
      <c r="CA9" s="620"/>
      <c r="CB9" s="620"/>
      <c r="CC9" s="620"/>
      <c r="CD9" s="620"/>
      <c r="CE9" s="620"/>
      <c r="CF9" s="620"/>
      <c r="CG9" s="620"/>
      <c r="CH9" s="620"/>
      <c r="CI9" s="620"/>
      <c r="CJ9" s="620"/>
      <c r="CK9" s="620"/>
      <c r="CL9" s="620"/>
      <c r="CM9" s="620"/>
      <c r="CN9" s="620"/>
      <c r="CO9" s="620"/>
      <c r="CP9" s="620"/>
      <c r="CQ9" s="620"/>
      <c r="CR9" s="620"/>
      <c r="CS9" s="620"/>
    </row>
    <row r="10" spans="2:97" s="619" customFormat="1" ht="27.75" customHeight="1">
      <c r="B10" s="866"/>
      <c r="C10" s="867"/>
      <c r="D10" s="867"/>
      <c r="E10" s="867"/>
      <c r="F10" s="867"/>
      <c r="G10" s="867"/>
      <c r="H10" s="868"/>
      <c r="I10" s="869"/>
      <c r="J10" s="869"/>
      <c r="K10" s="869"/>
      <c r="L10" s="870"/>
      <c r="N10" s="621"/>
      <c r="O10" s="621"/>
      <c r="P10" s="621"/>
      <c r="Q10" s="616"/>
      <c r="R10" s="621"/>
      <c r="S10" s="621"/>
      <c r="T10" s="621"/>
      <c r="U10" s="621"/>
      <c r="V10" s="621"/>
      <c r="W10" s="621"/>
      <c r="X10" s="621"/>
      <c r="Y10" s="621"/>
      <c r="Z10" s="621"/>
      <c r="AA10" s="621"/>
      <c r="AB10" s="621"/>
      <c r="AC10" s="621"/>
      <c r="AD10" s="621"/>
      <c r="AE10" s="621"/>
      <c r="AF10" s="621"/>
      <c r="AG10" s="621"/>
      <c r="AH10" s="621"/>
      <c r="AI10" s="621"/>
      <c r="AJ10" s="621"/>
      <c r="AK10" s="621"/>
      <c r="AL10" s="621"/>
      <c r="AM10" s="621"/>
      <c r="AN10" s="621"/>
      <c r="AO10" s="621"/>
      <c r="AP10" s="621"/>
      <c r="AQ10" s="621"/>
      <c r="AR10" s="621"/>
      <c r="AS10" s="621"/>
      <c r="AT10" s="621"/>
      <c r="AU10" s="621"/>
      <c r="AV10" s="621"/>
      <c r="AW10" s="621"/>
      <c r="AX10" s="621"/>
      <c r="AY10" s="621"/>
      <c r="AZ10" s="621"/>
      <c r="BA10" s="621"/>
      <c r="BB10" s="621"/>
      <c r="BC10" s="621"/>
      <c r="BD10" s="621"/>
      <c r="BE10" s="621"/>
      <c r="BF10" s="621"/>
      <c r="BG10" s="621"/>
      <c r="BH10" s="621"/>
      <c r="BI10" s="621"/>
      <c r="BJ10" s="621"/>
      <c r="BK10" s="621"/>
      <c r="BL10" s="621"/>
      <c r="BM10" s="621"/>
      <c r="BN10" s="621"/>
      <c r="BO10" s="621"/>
      <c r="BP10" s="621"/>
      <c r="BQ10" s="620"/>
      <c r="BR10" s="620"/>
      <c r="BS10" s="620"/>
      <c r="BT10" s="620"/>
      <c r="BU10" s="620"/>
      <c r="BV10" s="620"/>
      <c r="BW10" s="620"/>
      <c r="BX10" s="620"/>
      <c r="BY10" s="620"/>
      <c r="BZ10" s="620"/>
      <c r="CA10" s="620"/>
      <c r="CB10" s="620"/>
      <c r="CC10" s="620"/>
      <c r="CD10" s="620"/>
      <c r="CE10" s="620"/>
      <c r="CF10" s="620"/>
      <c r="CG10" s="620"/>
      <c r="CH10" s="620"/>
      <c r="CI10" s="620"/>
      <c r="CJ10" s="620"/>
      <c r="CK10" s="620"/>
      <c r="CL10" s="620"/>
      <c r="CM10" s="620"/>
      <c r="CN10" s="620"/>
      <c r="CO10" s="620"/>
      <c r="CP10" s="620"/>
      <c r="CQ10" s="620"/>
      <c r="CR10" s="620"/>
      <c r="CS10" s="620"/>
    </row>
    <row r="11" spans="2:97" ht="27.75" customHeight="1">
      <c r="B11" s="1202" t="s">
        <v>611</v>
      </c>
      <c r="C11" s="1203"/>
      <c r="D11" s="1203"/>
      <c r="E11" s="1203"/>
      <c r="F11" s="1203"/>
      <c r="G11" s="1203"/>
      <c r="H11" s="1203"/>
      <c r="I11" s="1203"/>
      <c r="J11" s="1203"/>
      <c r="K11" s="1203"/>
      <c r="L11" s="1204"/>
      <c r="N11" s="547"/>
      <c r="O11" s="547"/>
      <c r="P11" s="547"/>
      <c r="Q11" s="616" t="s">
        <v>457</v>
      </c>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row>
    <row r="12" spans="2:97" ht="60" customHeight="1">
      <c r="B12" s="1165"/>
      <c r="C12" s="1166"/>
      <c r="D12" s="1166"/>
      <c r="E12" s="1166"/>
      <c r="F12" s="1166"/>
      <c r="G12" s="1167"/>
      <c r="H12" s="1167"/>
      <c r="I12" s="1167"/>
      <c r="J12" s="1167"/>
      <c r="K12" s="1167"/>
      <c r="L12" s="1205"/>
      <c r="N12" s="547"/>
      <c r="O12" s="547"/>
      <c r="P12" s="547"/>
      <c r="Q12" s="616" t="s">
        <v>487</v>
      </c>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row>
    <row r="13" spans="2:97" ht="27.75" customHeight="1">
      <c r="B13" s="1206" t="s">
        <v>610</v>
      </c>
      <c r="C13" s="1207"/>
      <c r="D13" s="1207"/>
      <c r="E13" s="1207"/>
      <c r="F13" s="1207"/>
      <c r="G13" s="1208"/>
      <c r="H13" s="597" t="s">
        <v>411</v>
      </c>
      <c r="I13" s="1209" t="s">
        <v>420</v>
      </c>
      <c r="J13" s="1209"/>
      <c r="K13" s="1209"/>
      <c r="L13" s="563" t="s">
        <v>412</v>
      </c>
      <c r="N13" s="547"/>
      <c r="O13" s="547"/>
      <c r="P13" s="547"/>
      <c r="Q13" s="616" t="s">
        <v>457</v>
      </c>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row>
    <row r="14" spans="2:97" ht="27.75" customHeight="1">
      <c r="B14" s="1165"/>
      <c r="C14" s="1166"/>
      <c r="D14" s="1166"/>
      <c r="E14" s="1166"/>
      <c r="F14" s="1166"/>
      <c r="G14" s="1167"/>
      <c r="H14" s="566"/>
      <c r="I14" s="1201"/>
      <c r="J14" s="1201"/>
      <c r="K14" s="1201"/>
      <c r="L14" s="565"/>
      <c r="N14" s="547"/>
      <c r="O14" s="547"/>
      <c r="P14" s="547"/>
      <c r="Q14" s="616" t="s">
        <v>459</v>
      </c>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row>
    <row r="15" spans="2:97" ht="27.75" customHeight="1">
      <c r="B15" s="1165"/>
      <c r="C15" s="1166"/>
      <c r="D15" s="1166"/>
      <c r="E15" s="1166"/>
      <c r="F15" s="1166"/>
      <c r="G15" s="1167"/>
      <c r="H15" s="566"/>
      <c r="I15" s="1201"/>
      <c r="J15" s="1201"/>
      <c r="K15" s="1201"/>
      <c r="L15" s="565"/>
      <c r="N15" s="547"/>
      <c r="O15" s="547"/>
      <c r="P15" s="547"/>
      <c r="Q15" s="616" t="s">
        <v>459</v>
      </c>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row>
    <row r="16" spans="2:97" ht="27.75" customHeight="1">
      <c r="B16" s="1165"/>
      <c r="C16" s="1166"/>
      <c r="D16" s="1166"/>
      <c r="E16" s="1166"/>
      <c r="F16" s="1166"/>
      <c r="G16" s="1167"/>
      <c r="H16" s="566"/>
      <c r="I16" s="1201"/>
      <c r="J16" s="1201"/>
      <c r="K16" s="1201"/>
      <c r="L16" s="565"/>
      <c r="N16" s="547"/>
      <c r="O16" s="547"/>
      <c r="P16" s="547"/>
      <c r="Q16" s="616" t="s">
        <v>459</v>
      </c>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row>
    <row r="17" spans="2:97" s="619" customFormat="1" ht="27.75" customHeight="1">
      <c r="B17" s="1165"/>
      <c r="C17" s="1166"/>
      <c r="D17" s="1166"/>
      <c r="E17" s="1166"/>
      <c r="F17" s="1166"/>
      <c r="G17" s="1167"/>
      <c r="H17" s="635"/>
      <c r="I17" s="1201"/>
      <c r="J17" s="1201"/>
      <c r="K17" s="1201"/>
      <c r="L17" s="634"/>
      <c r="N17" s="621"/>
      <c r="O17" s="621"/>
      <c r="P17" s="621"/>
      <c r="Q17" s="616" t="s">
        <v>461</v>
      </c>
      <c r="R17" s="621"/>
      <c r="S17" s="621"/>
      <c r="T17" s="621"/>
      <c r="U17" s="621"/>
      <c r="V17" s="621"/>
      <c r="W17" s="621"/>
      <c r="X17" s="621"/>
      <c r="Y17" s="621"/>
      <c r="Z17" s="621"/>
      <c r="AA17" s="621"/>
      <c r="AB17" s="621"/>
      <c r="AC17" s="621"/>
      <c r="AD17" s="621"/>
      <c r="AE17" s="621"/>
      <c r="AF17" s="621"/>
      <c r="AG17" s="621"/>
      <c r="AH17" s="621"/>
      <c r="AI17" s="621"/>
      <c r="AJ17" s="621"/>
      <c r="AK17" s="621"/>
      <c r="AL17" s="621"/>
      <c r="AM17" s="621"/>
      <c r="AN17" s="621"/>
      <c r="AO17" s="621"/>
      <c r="AP17" s="621"/>
      <c r="AQ17" s="621"/>
      <c r="AR17" s="621"/>
      <c r="AS17" s="621"/>
      <c r="AT17" s="621"/>
      <c r="AU17" s="621"/>
      <c r="AV17" s="621"/>
      <c r="AW17" s="621"/>
      <c r="AX17" s="621"/>
      <c r="AY17" s="621"/>
      <c r="AZ17" s="621"/>
      <c r="BA17" s="621"/>
      <c r="BB17" s="621"/>
      <c r="BC17" s="621"/>
      <c r="BD17" s="621"/>
      <c r="BE17" s="621"/>
      <c r="BF17" s="621"/>
      <c r="BG17" s="621"/>
      <c r="BH17" s="621"/>
      <c r="BI17" s="621"/>
      <c r="BJ17" s="621"/>
      <c r="BK17" s="621"/>
      <c r="BL17" s="621"/>
      <c r="BM17" s="621"/>
      <c r="BN17" s="621"/>
      <c r="BO17" s="621"/>
      <c r="BP17" s="621"/>
      <c r="BQ17" s="620"/>
      <c r="BR17" s="620"/>
      <c r="BS17" s="620"/>
      <c r="BT17" s="620"/>
      <c r="BU17" s="620"/>
      <c r="BV17" s="620"/>
      <c r="BW17" s="620"/>
      <c r="BX17" s="620"/>
      <c r="BY17" s="620"/>
      <c r="BZ17" s="620"/>
      <c r="CA17" s="620"/>
      <c r="CB17" s="620"/>
      <c r="CC17" s="620"/>
      <c r="CD17" s="620"/>
      <c r="CE17" s="620"/>
      <c r="CF17" s="620"/>
      <c r="CG17" s="620"/>
      <c r="CH17" s="620"/>
      <c r="CI17" s="620"/>
      <c r="CJ17" s="620"/>
      <c r="CK17" s="620"/>
      <c r="CL17" s="620"/>
      <c r="CM17" s="620"/>
      <c r="CN17" s="620"/>
      <c r="CO17" s="620"/>
      <c r="CP17" s="620"/>
      <c r="CQ17" s="620"/>
      <c r="CR17" s="620"/>
      <c r="CS17" s="620"/>
    </row>
    <row r="18" spans="2:97" ht="27.75" customHeight="1">
      <c r="B18" s="1202" t="s">
        <v>625</v>
      </c>
      <c r="C18" s="1203"/>
      <c r="D18" s="1203"/>
      <c r="E18" s="1203"/>
      <c r="F18" s="1203"/>
      <c r="G18" s="1203"/>
      <c r="H18" s="1203"/>
      <c r="I18" s="1203"/>
      <c r="J18" s="1203"/>
      <c r="K18" s="1203"/>
      <c r="L18" s="1204"/>
      <c r="M18" s="567"/>
      <c r="N18" s="547"/>
      <c r="O18" s="547"/>
      <c r="P18" s="547"/>
      <c r="Q18" s="616" t="s">
        <v>457</v>
      </c>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row>
    <row r="19" spans="2:97" ht="93.75" customHeight="1" thickBot="1">
      <c r="B19" s="1428"/>
      <c r="C19" s="1429"/>
      <c r="D19" s="1429"/>
      <c r="E19" s="1429"/>
      <c r="F19" s="1429"/>
      <c r="G19" s="1430"/>
      <c r="H19" s="1430"/>
      <c r="I19" s="1430"/>
      <c r="J19" s="1430"/>
      <c r="K19" s="1430"/>
      <c r="L19" s="1431"/>
      <c r="M19" s="567"/>
      <c r="N19" s="547"/>
      <c r="O19" s="547"/>
      <c r="P19" s="547"/>
      <c r="Q19" s="616" t="s">
        <v>488</v>
      </c>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row>
    <row r="20" spans="2:97" ht="29.25" customHeight="1">
      <c r="B20" s="660"/>
      <c r="C20" s="660"/>
      <c r="D20" s="660"/>
      <c r="E20" s="660"/>
      <c r="F20" s="660"/>
      <c r="G20" s="660"/>
      <c r="H20" s="660"/>
      <c r="I20" s="660"/>
      <c r="J20" s="661"/>
      <c r="K20" s="661"/>
      <c r="L20" s="661"/>
      <c r="M20" s="661"/>
      <c r="N20" s="662"/>
      <c r="O20" s="662"/>
      <c r="P20" s="662"/>
      <c r="Q20" s="616"/>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row>
    <row r="21" spans="2:97" ht="29.25" customHeight="1">
      <c r="B21"/>
      <c r="C21"/>
      <c r="D21"/>
      <c r="E21"/>
      <c r="F21"/>
      <c r="J21" s="582"/>
      <c r="K21" s="582"/>
      <c r="L21" s="582"/>
      <c r="M21" s="582"/>
      <c r="N21" s="547"/>
      <c r="O21" s="547"/>
      <c r="P21" s="547"/>
      <c r="Q21" s="616"/>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row>
    <row r="22" spans="2:97" ht="29.25" customHeight="1">
      <c r="B22"/>
      <c r="C22"/>
      <c r="D22"/>
      <c r="E22"/>
      <c r="F22"/>
      <c r="J22" s="582"/>
      <c r="K22" s="582"/>
      <c r="L22" s="582"/>
      <c r="M22" s="582"/>
      <c r="N22" s="547"/>
      <c r="O22" s="547"/>
      <c r="P22" s="547"/>
      <c r="Q22" s="616"/>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row>
    <row r="23" spans="2:97" ht="27.75" customHeight="1" thickBot="1">
      <c r="B23" s="551"/>
      <c r="C23" s="551"/>
      <c r="J23" s="567"/>
      <c r="K23" s="567"/>
      <c r="L23" s="567"/>
      <c r="M23" s="567"/>
      <c r="N23" s="547"/>
      <c r="O23" s="547"/>
      <c r="P23" s="547"/>
      <c r="Q23" s="616"/>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row>
    <row r="24" spans="2:97" ht="24" thickBot="1">
      <c r="B24" s="1432" t="s">
        <v>375</v>
      </c>
      <c r="C24" s="1433"/>
      <c r="D24" s="1433"/>
      <c r="E24" s="1433"/>
      <c r="F24" s="1433"/>
      <c r="G24" s="1433"/>
      <c r="H24" s="1433"/>
      <c r="I24" s="1433"/>
      <c r="J24" s="1433"/>
      <c r="K24" s="1433"/>
      <c r="L24" s="1434"/>
      <c r="M24" s="545"/>
      <c r="N24" s="545"/>
      <c r="O24" s="545"/>
      <c r="P24" s="545"/>
      <c r="Q24" s="620"/>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row>
    <row r="25" spans="2:97" ht="33" customHeight="1" thickBot="1">
      <c r="B25" s="908" t="s">
        <v>395</v>
      </c>
      <c r="C25" s="1435" t="s">
        <v>374</v>
      </c>
      <c r="D25" s="1435"/>
      <c r="E25" s="1435"/>
      <c r="F25" s="1435"/>
      <c r="G25" s="1435"/>
      <c r="H25" s="1435"/>
      <c r="I25" s="1435"/>
      <c r="J25" s="1435"/>
      <c r="K25" s="1435"/>
      <c r="L25" s="1436"/>
      <c r="M25" s="545"/>
      <c r="N25" s="545"/>
      <c r="O25" s="545"/>
      <c r="P25" s="545"/>
      <c r="Q25" s="620"/>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row>
    <row r="26" spans="2:97" ht="67.5" customHeight="1">
      <c r="B26" s="604" t="s">
        <v>354</v>
      </c>
      <c r="C26" s="1437" t="s">
        <v>667</v>
      </c>
      <c r="D26" s="1425"/>
      <c r="E26" s="1425"/>
      <c r="F26" s="1425"/>
      <c r="G26" s="1425"/>
      <c r="H26" s="1425"/>
      <c r="I26" s="1425"/>
      <c r="J26" s="1425"/>
      <c r="K26" s="1425"/>
      <c r="L26" s="1426"/>
      <c r="M26" s="545"/>
      <c r="N26" s="545"/>
      <c r="O26" s="545"/>
      <c r="P26" s="545"/>
      <c r="Q26" s="620"/>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row>
    <row r="27" spans="2:97" ht="54" customHeight="1">
      <c r="B27" s="605" t="s">
        <v>393</v>
      </c>
      <c r="C27" s="1427" t="s">
        <v>392</v>
      </c>
      <c r="D27" s="1418"/>
      <c r="E27" s="1418"/>
      <c r="F27" s="1418"/>
      <c r="G27" s="1418"/>
      <c r="H27" s="1418"/>
      <c r="I27" s="1418"/>
      <c r="J27" s="1418"/>
      <c r="K27" s="1418"/>
      <c r="L27" s="1419"/>
      <c r="N27" s="545"/>
      <c r="O27" s="545"/>
      <c r="P27" s="545"/>
      <c r="Q27" s="620"/>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row>
    <row r="28" spans="2:97" ht="54" customHeight="1">
      <c r="B28" s="606" t="s">
        <v>311</v>
      </c>
      <c r="C28" s="1427" t="s">
        <v>391</v>
      </c>
      <c r="D28" s="1418"/>
      <c r="E28" s="1418"/>
      <c r="F28" s="1418"/>
      <c r="G28" s="1418"/>
      <c r="H28" s="1418"/>
      <c r="I28" s="1418"/>
      <c r="J28" s="1418"/>
      <c r="K28" s="1418"/>
      <c r="L28" s="1419"/>
      <c r="N28" s="545"/>
      <c r="O28" s="545"/>
      <c r="P28" s="545"/>
      <c r="Q28" s="620"/>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row>
    <row r="29" spans="2:97" ht="54" customHeight="1">
      <c r="B29" s="607" t="s">
        <v>363</v>
      </c>
      <c r="C29" s="1427" t="s">
        <v>390</v>
      </c>
      <c r="D29" s="1418"/>
      <c r="E29" s="1418"/>
      <c r="F29" s="1418"/>
      <c r="G29" s="1418"/>
      <c r="H29" s="1418"/>
      <c r="I29" s="1418"/>
      <c r="J29" s="1418"/>
      <c r="K29" s="1418"/>
      <c r="L29" s="1419"/>
      <c r="N29" s="545"/>
      <c r="O29" s="545"/>
      <c r="P29" s="545"/>
      <c r="Q29" s="620"/>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row>
    <row r="30" spans="2:97" ht="54" customHeight="1">
      <c r="B30" s="608" t="s">
        <v>389</v>
      </c>
      <c r="C30" s="1427" t="s">
        <v>388</v>
      </c>
      <c r="D30" s="1418"/>
      <c r="E30" s="1418"/>
      <c r="F30" s="1418"/>
      <c r="G30" s="1418"/>
      <c r="H30" s="1418"/>
      <c r="I30" s="1418"/>
      <c r="J30" s="1418"/>
      <c r="K30" s="1418"/>
      <c r="L30" s="1419"/>
      <c r="N30" s="545"/>
      <c r="O30" s="545"/>
      <c r="P30" s="545"/>
      <c r="Q30" s="620"/>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row>
    <row r="31" spans="2:97" ht="54" customHeight="1">
      <c r="B31" s="850" t="s">
        <v>387</v>
      </c>
      <c r="C31" s="1446" t="s">
        <v>386</v>
      </c>
      <c r="D31" s="1447"/>
      <c r="E31" s="1447"/>
      <c r="F31" s="1447"/>
      <c r="G31" s="1447"/>
      <c r="H31" s="1447"/>
      <c r="I31" s="1447"/>
      <c r="J31" s="1447"/>
      <c r="K31" s="1447"/>
      <c r="L31" s="1448"/>
      <c r="N31" s="545"/>
      <c r="O31" s="545"/>
      <c r="P31" s="545"/>
      <c r="Q31" s="620"/>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row>
    <row r="32" spans="2:97" ht="54" customHeight="1">
      <c r="B32" s="848" t="s">
        <v>608</v>
      </c>
      <c r="C32" s="1444" t="s">
        <v>616</v>
      </c>
      <c r="D32" s="1444"/>
      <c r="E32" s="1444"/>
      <c r="F32" s="1444"/>
      <c r="G32" s="1444"/>
      <c r="H32" s="1444"/>
      <c r="I32" s="1444"/>
      <c r="J32" s="1444"/>
      <c r="K32" s="1444"/>
      <c r="L32" s="1445"/>
      <c r="N32" s="545"/>
      <c r="O32" s="545"/>
      <c r="P32" s="545"/>
      <c r="Q32" s="620"/>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row>
    <row r="33" spans="2:97" s="619" customFormat="1" ht="54" customHeight="1" thickBot="1">
      <c r="B33" s="849" t="s">
        <v>614</v>
      </c>
      <c r="C33" s="1423" t="s">
        <v>617</v>
      </c>
      <c r="D33" s="1423"/>
      <c r="E33" s="1423"/>
      <c r="F33" s="1423"/>
      <c r="G33" s="1423"/>
      <c r="H33" s="1423"/>
      <c r="I33" s="1423"/>
      <c r="J33" s="1423"/>
      <c r="K33" s="1423"/>
      <c r="L33" s="1424"/>
      <c r="N33" s="620"/>
      <c r="O33" s="620"/>
      <c r="P33" s="620"/>
      <c r="Q33" s="620"/>
      <c r="R33" s="620"/>
      <c r="S33" s="620"/>
      <c r="T33" s="620"/>
      <c r="U33" s="620"/>
      <c r="V33" s="620"/>
      <c r="W33" s="620"/>
      <c r="X33" s="620"/>
      <c r="Y33" s="620"/>
      <c r="Z33" s="620"/>
      <c r="AA33" s="620"/>
      <c r="AB33" s="620"/>
      <c r="AC33" s="620"/>
      <c r="AD33" s="620"/>
      <c r="AE33" s="620"/>
      <c r="AF33" s="620"/>
      <c r="AG33" s="620"/>
      <c r="AH33" s="620"/>
      <c r="AI33" s="620"/>
      <c r="AJ33" s="620"/>
      <c r="AK33" s="620"/>
      <c r="AL33" s="620"/>
      <c r="AM33" s="620"/>
      <c r="AN33" s="620"/>
      <c r="AO33" s="620"/>
      <c r="AP33" s="620"/>
      <c r="AQ33" s="620"/>
      <c r="AR33" s="620"/>
      <c r="AS33" s="620"/>
      <c r="AT33" s="620"/>
      <c r="AU33" s="620"/>
      <c r="AV33" s="620"/>
      <c r="AW33" s="620"/>
      <c r="AX33" s="620"/>
      <c r="AY33" s="620"/>
      <c r="AZ33" s="620"/>
      <c r="BA33" s="620"/>
      <c r="BB33" s="620"/>
      <c r="BC33" s="620"/>
      <c r="BD33" s="620"/>
      <c r="BE33" s="620"/>
      <c r="BF33" s="620"/>
      <c r="BG33" s="620"/>
      <c r="BH33" s="620"/>
      <c r="BI33" s="620"/>
      <c r="BJ33" s="620"/>
      <c r="BK33" s="620"/>
      <c r="BL33" s="620"/>
      <c r="BM33" s="620"/>
      <c r="BN33" s="620"/>
      <c r="BO33" s="620"/>
      <c r="BP33" s="620"/>
      <c r="BQ33" s="620"/>
      <c r="BR33" s="620"/>
      <c r="BS33" s="620"/>
      <c r="BT33" s="620"/>
      <c r="BU33" s="620"/>
      <c r="BV33" s="620"/>
      <c r="BW33" s="620"/>
      <c r="BX33" s="620"/>
      <c r="BY33" s="620"/>
      <c r="BZ33" s="620"/>
      <c r="CA33" s="620"/>
      <c r="CB33" s="620"/>
      <c r="CC33" s="620"/>
      <c r="CD33" s="620"/>
      <c r="CE33" s="620"/>
      <c r="CF33" s="620"/>
      <c r="CG33" s="620"/>
      <c r="CH33" s="620"/>
      <c r="CI33" s="620"/>
      <c r="CJ33" s="620"/>
      <c r="CK33" s="620"/>
      <c r="CL33" s="620"/>
      <c r="CM33" s="620"/>
      <c r="CN33" s="620"/>
      <c r="CO33" s="620"/>
      <c r="CP33" s="620"/>
      <c r="CQ33" s="620"/>
      <c r="CR33" s="620"/>
      <c r="CS33" s="620"/>
    </row>
    <row r="34" spans="2:97" s="619" customFormat="1" ht="54" customHeight="1" thickBot="1">
      <c r="B34" s="1420" t="s">
        <v>647</v>
      </c>
      <c r="C34" s="1421"/>
      <c r="D34" s="1421"/>
      <c r="E34" s="1421"/>
      <c r="F34" s="1421"/>
      <c r="G34" s="1421"/>
      <c r="H34" s="1421"/>
      <c r="I34" s="1421"/>
      <c r="J34" s="1421"/>
      <c r="K34" s="1421"/>
      <c r="L34" s="1422"/>
      <c r="N34" s="620"/>
      <c r="O34" s="620"/>
      <c r="P34" s="620"/>
      <c r="Q34" s="620"/>
      <c r="R34" s="620"/>
      <c r="S34" s="620"/>
      <c r="T34" s="620"/>
      <c r="U34" s="620"/>
      <c r="V34" s="620"/>
      <c r="W34" s="620"/>
      <c r="X34" s="620"/>
      <c r="Y34" s="620"/>
      <c r="Z34" s="620"/>
      <c r="AA34" s="620"/>
      <c r="AB34" s="620"/>
      <c r="AC34" s="620"/>
      <c r="AD34" s="620"/>
      <c r="AE34" s="620"/>
      <c r="AF34" s="620"/>
      <c r="AG34" s="620"/>
      <c r="AH34" s="620"/>
      <c r="AI34" s="620"/>
      <c r="AJ34" s="620"/>
      <c r="AK34" s="620"/>
      <c r="AL34" s="620"/>
      <c r="AM34" s="620"/>
      <c r="AN34" s="620"/>
      <c r="AO34" s="620"/>
      <c r="AP34" s="620"/>
      <c r="AQ34" s="620"/>
      <c r="AR34" s="620"/>
      <c r="AS34" s="620"/>
      <c r="AT34" s="620"/>
      <c r="AU34" s="620"/>
      <c r="AV34" s="620"/>
      <c r="AW34" s="620"/>
      <c r="AX34" s="620"/>
      <c r="AY34" s="620"/>
      <c r="AZ34" s="620"/>
      <c r="BA34" s="620"/>
      <c r="BB34" s="620"/>
      <c r="BC34" s="620"/>
      <c r="BD34" s="620"/>
      <c r="BE34" s="620"/>
      <c r="BF34" s="620"/>
      <c r="BG34" s="620"/>
      <c r="BH34" s="620"/>
      <c r="BI34" s="620"/>
      <c r="BJ34" s="620"/>
      <c r="BK34" s="620"/>
      <c r="BL34" s="620"/>
      <c r="BM34" s="620"/>
      <c r="BN34" s="620"/>
      <c r="BO34" s="620"/>
      <c r="BP34" s="620"/>
      <c r="BQ34" s="620"/>
      <c r="BR34" s="620"/>
      <c r="BS34" s="620"/>
      <c r="BT34" s="620"/>
      <c r="BU34" s="620"/>
      <c r="BV34" s="620"/>
      <c r="BW34" s="620"/>
      <c r="BX34" s="620"/>
      <c r="BY34" s="620"/>
      <c r="BZ34" s="620"/>
      <c r="CA34" s="620"/>
      <c r="CB34" s="620"/>
      <c r="CC34" s="620"/>
      <c r="CD34" s="620"/>
      <c r="CE34" s="620"/>
      <c r="CF34" s="620"/>
      <c r="CG34" s="620"/>
      <c r="CH34" s="620"/>
      <c r="CI34" s="620"/>
      <c r="CJ34" s="620"/>
      <c r="CK34" s="620"/>
      <c r="CL34" s="620"/>
      <c r="CM34" s="620"/>
      <c r="CN34" s="620"/>
      <c r="CO34" s="620"/>
      <c r="CP34" s="620"/>
      <c r="CQ34" s="620"/>
      <c r="CR34" s="620"/>
      <c r="CS34" s="620"/>
    </row>
    <row r="35" spans="2:97" ht="33" customHeight="1">
      <c r="B35" s="568" t="s">
        <v>362</v>
      </c>
      <c r="C35" s="1425" t="s">
        <v>385</v>
      </c>
      <c r="D35" s="1425"/>
      <c r="E35" s="1425"/>
      <c r="F35" s="1425"/>
      <c r="G35" s="1425"/>
      <c r="H35" s="1425"/>
      <c r="I35" s="1425"/>
      <c r="J35" s="1425"/>
      <c r="K35" s="1425"/>
      <c r="L35" s="1426"/>
      <c r="N35" s="545"/>
      <c r="O35" s="545"/>
      <c r="P35" s="545"/>
      <c r="Q35" s="620"/>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row>
    <row r="36" spans="2:97" ht="38.25" customHeight="1">
      <c r="B36" s="569" t="s">
        <v>360</v>
      </c>
      <c r="C36" s="1418" t="s">
        <v>384</v>
      </c>
      <c r="D36" s="1418"/>
      <c r="E36" s="1418"/>
      <c r="F36" s="1418"/>
      <c r="G36" s="1418"/>
      <c r="H36" s="1418"/>
      <c r="I36" s="1418"/>
      <c r="J36" s="1418"/>
      <c r="K36" s="1418"/>
      <c r="L36" s="1419"/>
      <c r="N36" s="545"/>
      <c r="O36" s="545"/>
      <c r="P36" s="545"/>
      <c r="Q36" s="620"/>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row>
    <row r="37" spans="2:97" ht="44.25" customHeight="1">
      <c r="B37" s="569" t="s">
        <v>383</v>
      </c>
      <c r="C37" s="1418" t="s">
        <v>382</v>
      </c>
      <c r="D37" s="1418"/>
      <c r="E37" s="1418"/>
      <c r="F37" s="1418"/>
      <c r="G37" s="1418"/>
      <c r="H37" s="1418"/>
      <c r="I37" s="1418"/>
      <c r="J37" s="1418"/>
      <c r="K37" s="1418"/>
      <c r="L37" s="1419"/>
      <c r="N37" s="545"/>
      <c r="O37" s="545"/>
      <c r="P37" s="545"/>
      <c r="Q37" s="620"/>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row>
    <row r="38" spans="2:97" ht="80" customHeight="1">
      <c r="B38" s="569" t="s">
        <v>355</v>
      </c>
      <c r="C38" s="1418" t="s">
        <v>381</v>
      </c>
      <c r="D38" s="1418"/>
      <c r="E38" s="1418"/>
      <c r="F38" s="1418"/>
      <c r="G38" s="1418"/>
      <c r="H38" s="1418"/>
      <c r="I38" s="1418"/>
      <c r="J38" s="1418"/>
      <c r="K38" s="1418"/>
      <c r="L38" s="1419"/>
      <c r="N38" s="545"/>
      <c r="O38" s="545"/>
      <c r="P38" s="545"/>
      <c r="Q38" s="620"/>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row>
    <row r="39" spans="2:97" ht="120" customHeight="1">
      <c r="B39" s="569" t="s">
        <v>353</v>
      </c>
      <c r="C39" s="1418" t="s">
        <v>380</v>
      </c>
      <c r="D39" s="1418"/>
      <c r="E39" s="1418"/>
      <c r="F39" s="1418"/>
      <c r="G39" s="1418"/>
      <c r="H39" s="1418"/>
      <c r="I39" s="1418"/>
      <c r="J39" s="1418"/>
      <c r="K39" s="1418"/>
      <c r="L39" s="1419"/>
      <c r="N39" s="545"/>
      <c r="O39" s="545"/>
      <c r="P39" s="545"/>
      <c r="Q39" s="620"/>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row>
    <row r="40" spans="2:97" ht="50" customHeight="1">
      <c r="B40" s="569" t="s">
        <v>351</v>
      </c>
      <c r="C40" s="1418" t="s">
        <v>379</v>
      </c>
      <c r="D40" s="1418"/>
      <c r="E40" s="1418"/>
      <c r="F40" s="1418"/>
      <c r="G40" s="1418"/>
      <c r="H40" s="1418"/>
      <c r="I40" s="1418"/>
      <c r="J40" s="1418"/>
      <c r="K40" s="1418"/>
      <c r="L40" s="1419"/>
      <c r="N40" s="545"/>
      <c r="O40" s="545"/>
      <c r="P40" s="545"/>
      <c r="Q40" s="620"/>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row>
    <row r="41" spans="2:97" ht="60" customHeight="1">
      <c r="B41" s="569" t="s">
        <v>349</v>
      </c>
      <c r="C41" s="1418" t="s">
        <v>378</v>
      </c>
      <c r="D41" s="1418"/>
      <c r="E41" s="1418"/>
      <c r="F41" s="1418"/>
      <c r="G41" s="1418"/>
      <c r="H41" s="1418"/>
      <c r="I41" s="1418"/>
      <c r="J41" s="1418"/>
      <c r="K41" s="1418"/>
      <c r="L41" s="1419"/>
      <c r="N41" s="545"/>
      <c r="O41" s="545"/>
      <c r="P41" s="545"/>
      <c r="Q41" s="620"/>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row>
    <row r="42" spans="2:97" ht="55.5" customHeight="1">
      <c r="B42" s="569" t="s">
        <v>348</v>
      </c>
      <c r="C42" s="1418" t="s">
        <v>377</v>
      </c>
      <c r="D42" s="1418"/>
      <c r="E42" s="1418"/>
      <c r="F42" s="1418"/>
      <c r="G42" s="1418"/>
      <c r="H42" s="1418"/>
      <c r="I42" s="1418"/>
      <c r="J42" s="1418"/>
      <c r="K42" s="1418"/>
      <c r="L42" s="1419"/>
      <c r="N42" s="545"/>
      <c r="O42" s="545"/>
      <c r="P42" s="545"/>
      <c r="Q42" s="620"/>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row>
    <row r="43" spans="2:97" ht="50" customHeight="1" thickBot="1">
      <c r="B43" s="570" t="s">
        <v>350</v>
      </c>
      <c r="C43" s="1423" t="s">
        <v>376</v>
      </c>
      <c r="D43" s="1423"/>
      <c r="E43" s="1423"/>
      <c r="F43" s="1423"/>
      <c r="G43" s="1423"/>
      <c r="H43" s="1423"/>
      <c r="I43" s="1423"/>
      <c r="J43" s="1423"/>
      <c r="K43" s="1423"/>
      <c r="L43" s="1424"/>
      <c r="N43" s="545"/>
      <c r="O43" s="545"/>
      <c r="P43" s="545"/>
      <c r="Q43" s="620"/>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row>
    <row r="44" spans="2:97" ht="48.75" customHeight="1">
      <c r="B44" s="544"/>
      <c r="C44" s="544"/>
      <c r="N44" s="545"/>
      <c r="O44" s="545"/>
      <c r="P44" s="545"/>
      <c r="Q44" s="620"/>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row>
    <row r="45" spans="2:97" ht="80" customHeight="1">
      <c r="B45" s="991" t="s">
        <v>609</v>
      </c>
      <c r="C45" s="991"/>
      <c r="D45" s="991"/>
      <c r="E45" s="991"/>
      <c r="F45" s="991"/>
      <c r="G45" s="991"/>
      <c r="H45" s="991"/>
      <c r="I45" s="991"/>
      <c r="J45" s="991"/>
      <c r="K45" s="991"/>
      <c r="L45" s="991"/>
      <c r="N45" s="545"/>
      <c r="O45" s="545"/>
      <c r="P45" s="545"/>
      <c r="Q45" s="620"/>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row>
    <row r="46" spans="2:97" ht="59.25" customHeight="1">
      <c r="B46" s="909"/>
      <c r="N46" s="545"/>
      <c r="O46" s="545"/>
      <c r="P46" s="545"/>
      <c r="Q46" s="620"/>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row>
    <row r="47" spans="2:97">
      <c r="B47" s="546"/>
      <c r="N47" s="545"/>
      <c r="O47" s="545"/>
      <c r="P47" s="545"/>
      <c r="Q47" s="620"/>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row>
    <row r="48" spans="2:97">
      <c r="N48" s="545"/>
      <c r="O48" s="545"/>
      <c r="P48" s="545"/>
      <c r="Q48" s="620"/>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row>
    <row r="49" spans="14:97">
      <c r="N49" s="545"/>
      <c r="O49" s="545"/>
      <c r="P49" s="545"/>
      <c r="Q49" s="620"/>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row>
  </sheetData>
  <mergeCells count="48">
    <mergeCell ref="B9:G9"/>
    <mergeCell ref="I9:K9"/>
    <mergeCell ref="I15:K15"/>
    <mergeCell ref="C32:L32"/>
    <mergeCell ref="C33:L33"/>
    <mergeCell ref="B16:G16"/>
    <mergeCell ref="I16:K16"/>
    <mergeCell ref="B15:G15"/>
    <mergeCell ref="C31:L31"/>
    <mergeCell ref="B17:G17"/>
    <mergeCell ref="I17:K17"/>
    <mergeCell ref="B11:L11"/>
    <mergeCell ref="B12:L12"/>
    <mergeCell ref="C28:L28"/>
    <mergeCell ref="C29:L29"/>
    <mergeCell ref="C30:L30"/>
    <mergeCell ref="B2:L3"/>
    <mergeCell ref="B4:G4"/>
    <mergeCell ref="I4:K4"/>
    <mergeCell ref="B5:G5"/>
    <mergeCell ref="I5:K5"/>
    <mergeCell ref="B6:G6"/>
    <mergeCell ref="I6:K6"/>
    <mergeCell ref="B7:G7"/>
    <mergeCell ref="I7:K7"/>
    <mergeCell ref="B8:G8"/>
    <mergeCell ref="I8:K8"/>
    <mergeCell ref="C27:L27"/>
    <mergeCell ref="B13:G13"/>
    <mergeCell ref="I13:K13"/>
    <mergeCell ref="B14:G14"/>
    <mergeCell ref="I14:K14"/>
    <mergeCell ref="B18:L18"/>
    <mergeCell ref="B19:L19"/>
    <mergeCell ref="B24:L24"/>
    <mergeCell ref="C25:L25"/>
    <mergeCell ref="C26:L26"/>
    <mergeCell ref="B45:L45"/>
    <mergeCell ref="C41:L41"/>
    <mergeCell ref="B34:L34"/>
    <mergeCell ref="C42:L42"/>
    <mergeCell ref="C43:L43"/>
    <mergeCell ref="C36:L36"/>
    <mergeCell ref="C37:L37"/>
    <mergeCell ref="C38:L38"/>
    <mergeCell ref="C39:L39"/>
    <mergeCell ref="C40:L40"/>
    <mergeCell ref="C35:L35"/>
  </mergeCells>
  <phoneticPr fontId="186" type="noConversion"/>
  <pageMargins left="0.7" right="0.7" top="0.75" bottom="0.75" header="0.3" footer="0.3"/>
  <pageSetup orientation="portrait" r:id="rId1"/>
  <drawing r:id="rId2"/>
  <mc:AlternateContent xmlns:mc="http://schemas.openxmlformats.org/markup-compatibility/2006">
    <mc:Choice Requires="v">
      <legacyDrawing r:id="rId3"/>
    </mc:Choice>
  </mc:AlternateContent>
  <controls>
    <control shapeId="140289" r:id="rId4" name="Button 1">
      <controlPr defaultSize="0" print="0" autoFill="0" autoPict="0" macro="[0]!InsertD4_Occurance">
        <anchor moveWithCells="1" sizeWithCells="1">
          <from>
            <xdr:col>12</xdr:col>
            <xdr:colOff>901700</xdr:colOff>
            <xdr:row>3</xdr:row>
            <xdr:rowOff>330200</xdr:rowOff>
          </from>
          <to>
            <xdr:col>15</xdr:col>
            <xdr:colOff>482600</xdr:colOff>
            <xdr:row>5</xdr:row>
            <xdr:rowOff>38100</xdr:rowOff>
          </to>
        </anchor>
      </controlPr>
    </control>
    <control shapeId="140290" r:id="rId5" name="Button 2">
      <controlPr defaultSize="0" print="0" autoFill="0" autoPict="0" macro="[0]!InsertD4_Escape">
        <anchor moveWithCells="1" sizeWithCells="1">
          <from>
            <xdr:col>13</xdr:col>
            <xdr:colOff>63500</xdr:colOff>
            <xdr:row>12</xdr:row>
            <xdr:rowOff>330200</xdr:rowOff>
          </from>
          <to>
            <xdr:col>15</xdr:col>
            <xdr:colOff>558800</xdr:colOff>
            <xdr:row>14</xdr:row>
            <xdr:rowOff>25400</xdr:rowOff>
          </to>
        </anchor>
      </controlPr>
    </control>
  </controls>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rgb="FF00B0F0"/>
  </sheetPr>
  <dimension ref="A1:Q47"/>
  <sheetViews>
    <sheetView showGridLines="0" showRowColHeaders="0" workbookViewId="0">
      <selection activeCell="F9" sqref="F9"/>
    </sheetView>
  </sheetViews>
  <sheetFormatPr baseColWidth="10" defaultColWidth="0" defaultRowHeight="15" zeroHeight="1"/>
  <cols>
    <col min="1" max="1" width="0.6640625" customWidth="1"/>
    <col min="2" max="2" width="25.33203125" customWidth="1"/>
    <col min="3" max="3" width="10.6640625" customWidth="1"/>
    <col min="4" max="4" width="6.6640625" customWidth="1"/>
    <col min="5" max="5" width="7.5" customWidth="1"/>
    <col min="6" max="7" width="6.6640625" customWidth="1"/>
    <col min="8" max="8" width="16.6640625" customWidth="1"/>
    <col min="9" max="10" width="9.33203125" customWidth="1"/>
    <col min="11" max="11" width="15.5" customWidth="1"/>
    <col min="12" max="12" width="13.6640625" customWidth="1"/>
    <col min="13" max="13" width="1.6640625" customWidth="1"/>
    <col min="14" max="16384" width="9.33203125" hidden="1"/>
  </cols>
  <sheetData>
    <row r="1" spans="2:17" ht="4.5" customHeight="1" thickBot="1"/>
    <row r="2" spans="2:17" ht="18" customHeight="1">
      <c r="B2" s="1449" t="s">
        <v>660</v>
      </c>
      <c r="C2" s="1450"/>
      <c r="D2" s="1450"/>
      <c r="E2" s="1450"/>
      <c r="F2" s="1450"/>
      <c r="G2" s="1450"/>
      <c r="H2" s="1450"/>
      <c r="I2" s="1450"/>
      <c r="J2" s="1450"/>
      <c r="K2" s="1450"/>
      <c r="L2" s="1451"/>
      <c r="Q2" s="618" t="s">
        <v>457</v>
      </c>
    </row>
    <row r="3" spans="2:17" ht="45" customHeight="1">
      <c r="B3" s="1222"/>
      <c r="C3" s="1223"/>
      <c r="D3" s="1223"/>
      <c r="E3" s="1223"/>
      <c r="F3" s="1223"/>
      <c r="G3" s="1223"/>
      <c r="H3" s="1223"/>
      <c r="I3" s="1223"/>
      <c r="J3" s="1223"/>
      <c r="K3" s="1223"/>
      <c r="L3" s="1224"/>
      <c r="Q3" s="618" t="s">
        <v>489</v>
      </c>
    </row>
    <row r="4" spans="2:17">
      <c r="B4" s="1225"/>
      <c r="C4" s="1226"/>
      <c r="D4" s="1226"/>
      <c r="E4" s="1226"/>
      <c r="F4" s="1226"/>
      <c r="G4" s="1226"/>
      <c r="H4" s="1226"/>
      <c r="I4" s="1226"/>
      <c r="J4" s="1226"/>
      <c r="K4" s="1226"/>
      <c r="L4" s="1227"/>
      <c r="Q4" s="618" t="s">
        <v>457</v>
      </c>
    </row>
    <row r="5" spans="2:17" ht="45" customHeight="1" thickBot="1">
      <c r="B5" s="1241"/>
      <c r="C5" s="1242"/>
      <c r="D5" s="1242"/>
      <c r="E5" s="1242"/>
      <c r="F5" s="1242"/>
      <c r="G5" s="1242"/>
      <c r="H5" s="1242"/>
      <c r="I5" s="1242"/>
      <c r="J5" s="1242"/>
      <c r="K5" s="1242"/>
      <c r="L5" s="1452"/>
      <c r="Q5" s="618" t="s">
        <v>490</v>
      </c>
    </row>
    <row r="6" spans="2:17" ht="15.75" customHeight="1">
      <c r="Q6" s="618" t="s">
        <v>457</v>
      </c>
    </row>
    <row r="7" spans="2:17" ht="15.75" customHeight="1"/>
    <row r="8" spans="2:17"/>
    <row r="9" spans="2:17"/>
    <row r="10" spans="2:17"/>
    <row r="11" spans="2:17"/>
    <row r="44"/>
    <row r="45"/>
    <row r="46"/>
    <row r="47"/>
  </sheetData>
  <mergeCells count="4">
    <mergeCell ref="B2:L2"/>
    <mergeCell ref="B3:L3"/>
    <mergeCell ref="B4:L4"/>
    <mergeCell ref="B5:L5"/>
  </mergeCells>
  <phoneticPr fontId="186" type="noConversion"/>
  <pageMargins left="0.7" right="0.7" top="0.75" bottom="0.75" header="0.3" footer="0.3"/>
  <drawing r:id="rId1"/>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theme="9"/>
  </sheetPr>
  <dimension ref="A1:T96"/>
  <sheetViews>
    <sheetView showGridLines="0" showRowColHeaders="0" topLeftCell="A9" zoomScale="90" zoomScaleNormal="90" workbookViewId="0">
      <selection activeCell="C18" sqref="C18:L18"/>
    </sheetView>
  </sheetViews>
  <sheetFormatPr baseColWidth="10" defaultColWidth="0" defaultRowHeight="14" zeroHeight="1"/>
  <cols>
    <col min="1" max="1" width="1.6640625" style="543" customWidth="1"/>
    <col min="2" max="2" width="25.33203125" style="543" customWidth="1"/>
    <col min="3" max="3" width="10.6640625" style="543" customWidth="1"/>
    <col min="4" max="4" width="6.6640625" style="543" customWidth="1"/>
    <col min="5" max="5" width="7.5" style="543" customWidth="1"/>
    <col min="6" max="7" width="6.6640625" style="543" customWidth="1"/>
    <col min="8" max="8" width="16.6640625" style="543" customWidth="1"/>
    <col min="9" max="10" width="9.33203125" style="543" customWidth="1"/>
    <col min="11" max="11" width="15.5" style="543" customWidth="1"/>
    <col min="12" max="12" width="13.6640625" style="543" customWidth="1"/>
    <col min="13" max="13" width="1.6640625" style="543" customWidth="1"/>
    <col min="14" max="15" width="6.6640625" style="543" hidden="1" customWidth="1"/>
    <col min="16" max="16" width="16.6640625" style="543" hidden="1" customWidth="1"/>
    <col min="17" max="18" width="9.33203125" style="543" hidden="1" customWidth="1"/>
    <col min="19" max="19" width="15.5" style="543" hidden="1" customWidth="1"/>
    <col min="20" max="20" width="13.6640625" style="543" hidden="1" customWidth="1"/>
    <col min="21" max="16384" width="8.6640625" style="543" hidden="1"/>
  </cols>
  <sheetData>
    <row r="1" spans="2:20" ht="4.5" customHeight="1" thickBot="1"/>
    <row r="2" spans="2:20" ht="18">
      <c r="B2" s="1390" t="s">
        <v>662</v>
      </c>
      <c r="C2" s="1391"/>
      <c r="D2" s="1391"/>
      <c r="E2" s="1391"/>
      <c r="F2" s="1391"/>
      <c r="G2" s="1391"/>
      <c r="H2" s="1391"/>
      <c r="I2" s="1391"/>
      <c r="J2" s="1391"/>
      <c r="K2" s="1391"/>
      <c r="L2" s="1392"/>
      <c r="M2"/>
      <c r="N2"/>
      <c r="O2"/>
      <c r="P2"/>
      <c r="Q2" s="618" t="s">
        <v>457</v>
      </c>
      <c r="R2"/>
      <c r="S2"/>
      <c r="T2"/>
    </row>
    <row r="3" spans="2:20" ht="15" customHeight="1">
      <c r="B3" s="1458" t="s">
        <v>364</v>
      </c>
      <c r="C3" s="1459"/>
      <c r="D3" s="1459"/>
      <c r="E3" s="1459"/>
      <c r="F3" s="1459"/>
      <c r="G3" s="1459"/>
      <c r="H3" s="1459"/>
      <c r="I3" s="1459"/>
      <c r="J3" s="1459"/>
      <c r="K3" s="1459"/>
      <c r="L3" s="858"/>
      <c r="Q3" s="543" t="s">
        <v>457</v>
      </c>
    </row>
    <row r="4" spans="2:20" ht="15" customHeight="1">
      <c r="B4" s="1460"/>
      <c r="C4" s="1461"/>
      <c r="D4" s="1461"/>
      <c r="E4" s="1461"/>
      <c r="F4" s="1461"/>
      <c r="G4" s="1461"/>
      <c r="H4" s="1461"/>
      <c r="I4" s="1461"/>
      <c r="J4" s="1461"/>
      <c r="K4" s="1462"/>
      <c r="L4" s="630" t="s">
        <v>398</v>
      </c>
      <c r="Q4" s="618" t="s">
        <v>457</v>
      </c>
    </row>
    <row r="5" spans="2:20" ht="45" customHeight="1">
      <c r="B5" s="1228"/>
      <c r="C5" s="1229"/>
      <c r="D5" s="1229"/>
      <c r="E5" s="1229"/>
      <c r="F5" s="1229"/>
      <c r="G5" s="1229"/>
      <c r="H5" s="1229"/>
      <c r="I5" s="1229"/>
      <c r="J5" s="1229"/>
      <c r="K5" s="1234"/>
      <c r="L5" s="1231"/>
      <c r="Q5" s="618" t="s">
        <v>491</v>
      </c>
    </row>
    <row r="6" spans="2:20" ht="15">
      <c r="B6" s="1225"/>
      <c r="C6" s="1226"/>
      <c r="D6" s="1226"/>
      <c r="E6" s="1226"/>
      <c r="F6" s="1226"/>
      <c r="G6" s="1233"/>
      <c r="H6" s="1233"/>
      <c r="I6" s="1233"/>
      <c r="J6" s="1233"/>
      <c r="K6" s="1233"/>
      <c r="L6" s="1232"/>
      <c r="Q6" s="618" t="s">
        <v>457</v>
      </c>
    </row>
    <row r="7" spans="2:20" ht="45" customHeight="1" thickBot="1">
      <c r="B7" s="1241"/>
      <c r="C7" s="1242"/>
      <c r="D7" s="1242"/>
      <c r="E7" s="1242"/>
      <c r="F7" s="1242"/>
      <c r="G7" s="1242"/>
      <c r="H7" s="1242"/>
      <c r="I7" s="1242"/>
      <c r="J7" s="1242"/>
      <c r="K7" s="1243"/>
      <c r="L7" s="1457"/>
      <c r="Q7" s="618" t="s">
        <v>492</v>
      </c>
    </row>
    <row r="8" spans="2:20">
      <c r="B8" s="596"/>
      <c r="C8" s="596"/>
      <c r="D8" s="596"/>
      <c r="E8" s="596"/>
      <c r="F8" s="596"/>
      <c r="G8" s="596"/>
      <c r="H8" s="609"/>
    </row>
    <row r="9" spans="2:20" ht="15">
      <c r="B9" s="544"/>
      <c r="C9" s="544"/>
      <c r="D9" s="544"/>
    </row>
    <row r="10" spans="2:20" ht="15">
      <c r="B10" s="544"/>
      <c r="C10" s="544"/>
      <c r="D10" s="544"/>
    </row>
    <row r="11" spans="2:20" ht="15">
      <c r="B11" s="544"/>
      <c r="C11" s="544"/>
      <c r="D11" s="544"/>
    </row>
    <row r="12" spans="2:20" ht="15">
      <c r="B12" s="544"/>
      <c r="C12" s="544"/>
      <c r="D12" s="544"/>
    </row>
    <row r="13" spans="2:20" ht="15">
      <c r="B13" s="544"/>
      <c r="C13" s="544"/>
      <c r="D13" s="544"/>
    </row>
    <row r="14" spans="2:20" ht="15">
      <c r="B14" s="544"/>
      <c r="C14" s="544"/>
      <c r="D14" s="544"/>
    </row>
    <row r="15" spans="2:20" ht="16" thickBot="1">
      <c r="B15" s="544"/>
      <c r="C15" s="544"/>
      <c r="D15" s="544"/>
    </row>
    <row r="16" spans="2:20" ht="19" thickBot="1">
      <c r="B16" s="989" t="s">
        <v>375</v>
      </c>
      <c r="C16" s="1456"/>
      <c r="D16" s="1456"/>
      <c r="E16" s="1456"/>
      <c r="F16" s="1456"/>
      <c r="G16" s="1456"/>
      <c r="H16" s="1456"/>
      <c r="I16" s="1456"/>
      <c r="J16" s="1456"/>
      <c r="K16" s="1456"/>
      <c r="L16" s="990"/>
    </row>
    <row r="17" spans="2:12" ht="30">
      <c r="B17" s="910" t="s">
        <v>396</v>
      </c>
      <c r="C17" s="1453" t="s">
        <v>374</v>
      </c>
      <c r="D17" s="1454"/>
      <c r="E17" s="1454"/>
      <c r="F17" s="1454"/>
      <c r="G17" s="1454"/>
      <c r="H17" s="1454"/>
      <c r="I17" s="1454"/>
      <c r="J17" s="1454"/>
      <c r="K17" s="1454"/>
      <c r="L17" s="1455"/>
    </row>
    <row r="18" spans="2:12" ht="70.25" customHeight="1">
      <c r="B18" s="571" t="s">
        <v>354</v>
      </c>
      <c r="C18" s="1418" t="s">
        <v>667</v>
      </c>
      <c r="D18" s="1418"/>
      <c r="E18" s="1418"/>
      <c r="F18" s="1418"/>
      <c r="G18" s="1418"/>
      <c r="H18" s="1418"/>
      <c r="I18" s="1418"/>
      <c r="J18" s="1418"/>
      <c r="K18" s="1418"/>
      <c r="L18" s="1419"/>
    </row>
    <row r="19" spans="2:12" ht="67.5" customHeight="1">
      <c r="B19" s="572" t="s">
        <v>393</v>
      </c>
      <c r="C19" s="1418" t="s">
        <v>643</v>
      </c>
      <c r="D19" s="1418"/>
      <c r="E19" s="1418"/>
      <c r="F19" s="1418"/>
      <c r="G19" s="1418"/>
      <c r="H19" s="1418"/>
      <c r="I19" s="1418"/>
      <c r="J19" s="1418"/>
      <c r="K19" s="1418"/>
      <c r="L19" s="1419"/>
    </row>
    <row r="20" spans="2:12" ht="54" customHeight="1">
      <c r="B20" s="573" t="s">
        <v>311</v>
      </c>
      <c r="C20" s="1418" t="s">
        <v>391</v>
      </c>
      <c r="D20" s="1418"/>
      <c r="E20" s="1418"/>
      <c r="F20" s="1418"/>
      <c r="G20" s="1418"/>
      <c r="H20" s="1418"/>
      <c r="I20" s="1418"/>
      <c r="J20" s="1418"/>
      <c r="K20" s="1418"/>
      <c r="L20" s="1419"/>
    </row>
    <row r="21" spans="2:12" ht="63.75" customHeight="1">
      <c r="B21" s="576" t="s">
        <v>363</v>
      </c>
      <c r="C21" s="1418" t="s">
        <v>390</v>
      </c>
      <c r="D21" s="1418"/>
      <c r="E21" s="1418"/>
      <c r="F21" s="1418"/>
      <c r="G21" s="1418"/>
      <c r="H21" s="1418"/>
      <c r="I21" s="1418"/>
      <c r="J21" s="1418"/>
      <c r="K21" s="1418"/>
      <c r="L21" s="1419"/>
    </row>
    <row r="22" spans="2:12" ht="54" customHeight="1">
      <c r="B22" s="574" t="s">
        <v>389</v>
      </c>
      <c r="C22" s="1418" t="s">
        <v>388</v>
      </c>
      <c r="D22" s="1418"/>
      <c r="E22" s="1418"/>
      <c r="F22" s="1418"/>
      <c r="G22" s="1418"/>
      <c r="H22" s="1418"/>
      <c r="I22" s="1418"/>
      <c r="J22" s="1418"/>
      <c r="K22" s="1418"/>
      <c r="L22" s="1419"/>
    </row>
    <row r="23" spans="2:12" ht="54" customHeight="1" thickBot="1">
      <c r="B23" s="610" t="s">
        <v>387</v>
      </c>
      <c r="C23" s="1418" t="s">
        <v>386</v>
      </c>
      <c r="D23" s="1418"/>
      <c r="E23" s="1418"/>
      <c r="F23" s="1418"/>
      <c r="G23" s="1418"/>
      <c r="H23" s="1418"/>
      <c r="I23" s="1418"/>
      <c r="J23" s="1418"/>
      <c r="K23" s="1418"/>
      <c r="L23" s="1419"/>
    </row>
    <row r="24" spans="2:12" ht="54" customHeight="1" thickBot="1">
      <c r="B24" s="1463" t="s">
        <v>644</v>
      </c>
      <c r="C24" s="1464"/>
      <c r="D24" s="1464"/>
      <c r="E24" s="1464"/>
      <c r="F24" s="1464"/>
      <c r="G24" s="1464"/>
      <c r="H24" s="1464"/>
      <c r="I24" s="1464"/>
      <c r="J24" s="1464"/>
      <c r="K24" s="1464"/>
      <c r="L24" s="1465"/>
    </row>
    <row r="25" spans="2:12" ht="45" customHeight="1">
      <c r="B25" s="611" t="s">
        <v>362</v>
      </c>
      <c r="C25" s="1418" t="s">
        <v>385</v>
      </c>
      <c r="D25" s="1418"/>
      <c r="E25" s="1418"/>
      <c r="F25" s="1418"/>
      <c r="G25" s="1418"/>
      <c r="H25" s="1418"/>
      <c r="I25" s="1418"/>
      <c r="J25" s="1418"/>
      <c r="K25" s="1418"/>
      <c r="L25" s="1419"/>
    </row>
    <row r="26" spans="2:12" ht="40.25" customHeight="1">
      <c r="B26" s="569" t="s">
        <v>360</v>
      </c>
      <c r="C26" s="1418" t="s">
        <v>384</v>
      </c>
      <c r="D26" s="1418"/>
      <c r="E26" s="1418"/>
      <c r="F26" s="1418"/>
      <c r="G26" s="1418"/>
      <c r="H26" s="1418"/>
      <c r="I26" s="1418"/>
      <c r="J26" s="1418"/>
      <c r="K26" s="1418"/>
      <c r="L26" s="1419"/>
    </row>
    <row r="27" spans="2:12" ht="55.25" customHeight="1">
      <c r="B27" s="569" t="s">
        <v>383</v>
      </c>
      <c r="C27" s="1418" t="s">
        <v>382</v>
      </c>
      <c r="D27" s="1418"/>
      <c r="E27" s="1418"/>
      <c r="F27" s="1418"/>
      <c r="G27" s="1418"/>
      <c r="H27" s="1418"/>
      <c r="I27" s="1418"/>
      <c r="J27" s="1418"/>
      <c r="K27" s="1418"/>
      <c r="L27" s="1419"/>
    </row>
    <row r="28" spans="2:12" ht="70.25" customHeight="1">
      <c r="B28" s="569" t="s">
        <v>355</v>
      </c>
      <c r="C28" s="1418" t="s">
        <v>381</v>
      </c>
      <c r="D28" s="1418"/>
      <c r="E28" s="1418"/>
      <c r="F28" s="1418"/>
      <c r="G28" s="1418"/>
      <c r="H28" s="1418"/>
      <c r="I28" s="1418"/>
      <c r="J28" s="1418"/>
      <c r="K28" s="1418"/>
      <c r="L28" s="1419"/>
    </row>
    <row r="29" spans="2:12" ht="110" customHeight="1">
      <c r="B29" s="569" t="s">
        <v>353</v>
      </c>
      <c r="C29" s="1418" t="s">
        <v>380</v>
      </c>
      <c r="D29" s="1418"/>
      <c r="E29" s="1418"/>
      <c r="F29" s="1418"/>
      <c r="G29" s="1418"/>
      <c r="H29" s="1418"/>
      <c r="I29" s="1418"/>
      <c r="J29" s="1418"/>
      <c r="K29" s="1418"/>
      <c r="L29" s="1419"/>
    </row>
    <row r="30" spans="2:12" ht="50" customHeight="1">
      <c r="B30" s="569" t="s">
        <v>351</v>
      </c>
      <c r="C30" s="1418" t="s">
        <v>379</v>
      </c>
      <c r="D30" s="1418"/>
      <c r="E30" s="1418"/>
      <c r="F30" s="1418"/>
      <c r="G30" s="1418"/>
      <c r="H30" s="1418"/>
      <c r="I30" s="1418"/>
      <c r="J30" s="1418"/>
      <c r="K30" s="1418"/>
      <c r="L30" s="1419"/>
    </row>
    <row r="31" spans="2:12" ht="60" customHeight="1">
      <c r="B31" s="569" t="s">
        <v>349</v>
      </c>
      <c r="C31" s="1418" t="s">
        <v>378</v>
      </c>
      <c r="D31" s="1418"/>
      <c r="E31" s="1418"/>
      <c r="F31" s="1418"/>
      <c r="G31" s="1418"/>
      <c r="H31" s="1418"/>
      <c r="I31" s="1418"/>
      <c r="J31" s="1418"/>
      <c r="K31" s="1418"/>
      <c r="L31" s="1419"/>
    </row>
    <row r="32" spans="2:12" ht="54" customHeight="1">
      <c r="B32" s="569" t="s">
        <v>348</v>
      </c>
      <c r="C32" s="1418" t="s">
        <v>377</v>
      </c>
      <c r="D32" s="1418"/>
      <c r="E32" s="1418"/>
      <c r="F32" s="1418"/>
      <c r="G32" s="1418"/>
      <c r="H32" s="1418"/>
      <c r="I32" s="1418"/>
      <c r="J32" s="1418"/>
      <c r="K32" s="1418"/>
      <c r="L32" s="1419"/>
    </row>
    <row r="33" spans="2:12" ht="66.75" customHeight="1" thickBot="1">
      <c r="B33" s="570" t="s">
        <v>350</v>
      </c>
      <c r="C33" s="1423" t="s">
        <v>394</v>
      </c>
      <c r="D33" s="1423"/>
      <c r="E33" s="1423"/>
      <c r="F33" s="1423"/>
      <c r="G33" s="1423"/>
      <c r="H33" s="1423"/>
      <c r="I33" s="1423"/>
      <c r="J33" s="1423"/>
      <c r="K33" s="1423"/>
      <c r="L33" s="1424"/>
    </row>
    <row r="34" spans="2:12" ht="44.25" customHeight="1">
      <c r="B34" s="544"/>
      <c r="C34" s="544"/>
      <c r="D34" s="544" t="s">
        <v>661</v>
      </c>
    </row>
    <row r="35" spans="2:12" ht="62.25" customHeight="1">
      <c r="B35" s="544"/>
      <c r="C35" s="544"/>
      <c r="D35" s="544"/>
    </row>
    <row r="36" spans="2:12" ht="15">
      <c r="B36" s="544"/>
      <c r="C36" s="544"/>
      <c r="D36" s="544"/>
    </row>
    <row r="37" spans="2:12" ht="15" hidden="1">
      <c r="B37" s="544"/>
      <c r="C37" s="544"/>
      <c r="D37" s="544"/>
    </row>
    <row r="38" spans="2:12" ht="15" hidden="1">
      <c r="B38" s="544"/>
      <c r="C38" s="544"/>
      <c r="D38" s="544"/>
    </row>
    <row r="39" spans="2:12" ht="15" hidden="1">
      <c r="B39" s="544"/>
      <c r="C39" s="544"/>
      <c r="D39" s="544"/>
    </row>
    <row r="40" spans="2:12" ht="15" hidden="1">
      <c r="B40" s="544"/>
      <c r="C40" s="544"/>
      <c r="D40" s="544"/>
    </row>
    <row r="41" spans="2:12" ht="15" hidden="1">
      <c r="B41" s="544"/>
      <c r="C41" s="544"/>
      <c r="D41" s="544"/>
    </row>
    <row r="42" spans="2:12" ht="15" hidden="1">
      <c r="B42" s="544"/>
      <c r="C42" s="544"/>
      <c r="D42" s="544"/>
    </row>
    <row r="43" spans="2:12" ht="15" hidden="1">
      <c r="B43" s="544"/>
      <c r="C43" s="544"/>
      <c r="D43" s="544"/>
    </row>
    <row r="44" spans="2:12" ht="15" hidden="1">
      <c r="B44" s="544"/>
      <c r="C44" s="544"/>
      <c r="D44" s="544"/>
    </row>
    <row r="45" spans="2:12" ht="15" hidden="1">
      <c r="B45" s="544"/>
      <c r="C45" s="544"/>
      <c r="D45" s="544"/>
    </row>
    <row r="46" spans="2:12" ht="15" hidden="1">
      <c r="B46" s="544"/>
      <c r="C46" s="544"/>
      <c r="D46" s="544"/>
    </row>
    <row r="47" spans="2:12" ht="15" hidden="1">
      <c r="B47" s="544"/>
      <c r="C47" s="544"/>
      <c r="D47" s="544"/>
    </row>
    <row r="48" spans="2:12" ht="15" hidden="1">
      <c r="B48" s="544"/>
      <c r="C48" s="544"/>
      <c r="D48" s="544"/>
    </row>
    <row r="49" spans="2:4" ht="15" hidden="1">
      <c r="B49" s="544"/>
      <c r="C49" s="544"/>
      <c r="D49" s="544"/>
    </row>
    <row r="50" spans="2:4" ht="15" hidden="1">
      <c r="B50" s="544"/>
      <c r="C50" s="544"/>
      <c r="D50" s="544"/>
    </row>
    <row r="51" spans="2:4" ht="15" hidden="1">
      <c r="B51" s="544"/>
      <c r="C51" s="544"/>
      <c r="D51" s="544"/>
    </row>
    <row r="52" spans="2:4" ht="15" hidden="1">
      <c r="B52" s="544"/>
      <c r="C52" s="544"/>
      <c r="D52" s="544"/>
    </row>
    <row r="53" spans="2:4" ht="15" hidden="1">
      <c r="B53" s="544"/>
      <c r="C53" s="544"/>
      <c r="D53" s="544"/>
    </row>
    <row r="54" spans="2:4" ht="15" hidden="1">
      <c r="B54" s="544"/>
      <c r="C54" s="544"/>
      <c r="D54" s="544"/>
    </row>
    <row r="55" spans="2:4" ht="15" hidden="1">
      <c r="B55" s="544"/>
      <c r="C55" s="544"/>
      <c r="D55" s="544"/>
    </row>
    <row r="56" spans="2:4" ht="15" hidden="1">
      <c r="B56" s="544"/>
      <c r="C56" s="544"/>
      <c r="D56" s="544"/>
    </row>
    <row r="57" spans="2:4" ht="15" hidden="1">
      <c r="B57" s="544"/>
      <c r="C57" s="544"/>
      <c r="D57" s="544"/>
    </row>
    <row r="58" spans="2:4" ht="15" hidden="1">
      <c r="B58" s="544"/>
      <c r="C58" s="544"/>
      <c r="D58" s="544"/>
    </row>
    <row r="59" spans="2:4" ht="15" hidden="1">
      <c r="B59" s="544"/>
      <c r="C59" s="544"/>
      <c r="D59" s="544"/>
    </row>
    <row r="60" spans="2:4" ht="15" hidden="1">
      <c r="B60" s="544"/>
      <c r="C60" s="544"/>
      <c r="D60" s="544"/>
    </row>
    <row r="61" spans="2:4" ht="15" hidden="1">
      <c r="B61" s="544"/>
      <c r="C61" s="544"/>
      <c r="D61" s="544"/>
    </row>
    <row r="62" spans="2:4" ht="15" hidden="1">
      <c r="B62" s="544"/>
      <c r="C62" s="544"/>
      <c r="D62" s="544"/>
    </row>
    <row r="63" spans="2:4" ht="15" hidden="1">
      <c r="B63" s="544"/>
      <c r="C63" s="544"/>
      <c r="D63" s="544"/>
    </row>
    <row r="64" spans="2:4" ht="15" hidden="1">
      <c r="B64" s="544"/>
      <c r="C64" s="544"/>
      <c r="D64" s="544"/>
    </row>
    <row r="65" spans="2:4" ht="15" hidden="1">
      <c r="B65" s="544"/>
      <c r="C65" s="544"/>
      <c r="D65" s="544"/>
    </row>
    <row r="66" spans="2:4" ht="15" hidden="1">
      <c r="B66" s="544"/>
      <c r="C66" s="544"/>
      <c r="D66" s="544"/>
    </row>
    <row r="67" spans="2:4" ht="15" hidden="1">
      <c r="B67" s="544"/>
      <c r="C67" s="544"/>
      <c r="D67" s="544"/>
    </row>
    <row r="68" spans="2:4" ht="15" hidden="1">
      <c r="B68" s="544"/>
      <c r="C68" s="544"/>
      <c r="D68" s="544"/>
    </row>
    <row r="69" spans="2:4" ht="15" hidden="1">
      <c r="B69" s="544"/>
      <c r="C69" s="544"/>
      <c r="D69" s="544"/>
    </row>
    <row r="70" spans="2:4" ht="15" hidden="1">
      <c r="B70" s="544"/>
      <c r="C70" s="544"/>
      <c r="D70" s="544"/>
    </row>
    <row r="71" spans="2:4" ht="15" hidden="1">
      <c r="B71" s="544"/>
      <c r="C71" s="544"/>
      <c r="D71" s="544"/>
    </row>
    <row r="72" spans="2:4" ht="15" hidden="1">
      <c r="B72" s="544"/>
      <c r="C72" s="544"/>
      <c r="D72" s="544"/>
    </row>
    <row r="73" spans="2:4" ht="15" hidden="1">
      <c r="B73" s="544"/>
      <c r="C73" s="544"/>
      <c r="D73" s="544"/>
    </row>
    <row r="74" spans="2:4" ht="15" hidden="1">
      <c r="B74" s="544"/>
      <c r="C74" s="544"/>
      <c r="D74" s="544"/>
    </row>
    <row r="75" spans="2:4" ht="15" hidden="1">
      <c r="B75" s="544"/>
      <c r="C75" s="544"/>
      <c r="D75" s="544"/>
    </row>
    <row r="76" spans="2:4" ht="15" hidden="1">
      <c r="B76" s="544"/>
      <c r="C76" s="544"/>
      <c r="D76" s="544"/>
    </row>
    <row r="77" spans="2:4" ht="15" hidden="1">
      <c r="B77" s="544"/>
      <c r="C77" s="544"/>
      <c r="D77" s="544"/>
    </row>
    <row r="78" spans="2:4" ht="15" hidden="1">
      <c r="B78" s="544"/>
      <c r="C78" s="544"/>
      <c r="D78" s="544"/>
    </row>
    <row r="79" spans="2:4" ht="15" hidden="1">
      <c r="B79" s="544"/>
      <c r="C79" s="544"/>
      <c r="D79" s="544"/>
    </row>
    <row r="80" spans="2:4" ht="15" hidden="1">
      <c r="B80" s="544"/>
      <c r="C80" s="544"/>
      <c r="D80" s="544"/>
    </row>
    <row r="81" spans="2:4" ht="15" hidden="1">
      <c r="B81" s="544"/>
      <c r="C81" s="544"/>
      <c r="D81" s="544"/>
    </row>
    <row r="82" spans="2:4" ht="15" hidden="1">
      <c r="B82" s="544"/>
      <c r="C82" s="544"/>
      <c r="D82" s="544"/>
    </row>
    <row r="83" spans="2:4" ht="15" hidden="1">
      <c r="B83" s="544"/>
      <c r="C83" s="544"/>
      <c r="D83" s="544"/>
    </row>
    <row r="84" spans="2:4" ht="15" hidden="1">
      <c r="B84" s="544"/>
      <c r="C84" s="544"/>
      <c r="D84" s="544"/>
    </row>
    <row r="85" spans="2:4" ht="15" hidden="1">
      <c r="B85" s="544"/>
      <c r="C85" s="544"/>
      <c r="D85" s="544"/>
    </row>
    <row r="86" spans="2:4" ht="15" hidden="1">
      <c r="B86" s="544"/>
      <c r="C86" s="544"/>
      <c r="D86" s="544"/>
    </row>
    <row r="87" spans="2:4" ht="15" hidden="1">
      <c r="B87" s="544"/>
      <c r="C87" s="544"/>
      <c r="D87" s="544"/>
    </row>
    <row r="88" spans="2:4" ht="15" hidden="1">
      <c r="B88" s="544"/>
      <c r="C88" s="544"/>
      <c r="D88" s="544"/>
    </row>
    <row r="89" spans="2:4" ht="15" hidden="1">
      <c r="B89" s="544"/>
      <c r="C89" s="544"/>
      <c r="D89" s="544"/>
    </row>
    <row r="90" spans="2:4" ht="15" hidden="1">
      <c r="B90" s="544"/>
      <c r="C90" s="544"/>
      <c r="D90" s="544"/>
    </row>
    <row r="91" spans="2:4" ht="15" hidden="1">
      <c r="B91" s="544"/>
      <c r="C91" s="544"/>
      <c r="D91" s="544"/>
    </row>
    <row r="94" spans="2:4"/>
    <row r="95" spans="2:4"/>
    <row r="96" spans="2:4"/>
  </sheetData>
  <mergeCells count="24">
    <mergeCell ref="C23:L23"/>
    <mergeCell ref="B24:L24"/>
    <mergeCell ref="C19:L19"/>
    <mergeCell ref="C20:L20"/>
    <mergeCell ref="C21:L21"/>
    <mergeCell ref="C22:L22"/>
    <mergeCell ref="B2:L2"/>
    <mergeCell ref="C17:L17"/>
    <mergeCell ref="B16:L16"/>
    <mergeCell ref="C18:L18"/>
    <mergeCell ref="B6:K6"/>
    <mergeCell ref="B7:K7"/>
    <mergeCell ref="L5:L7"/>
    <mergeCell ref="B3:K4"/>
    <mergeCell ref="B5:K5"/>
    <mergeCell ref="C30:L30"/>
    <mergeCell ref="C31:L31"/>
    <mergeCell ref="C32:L32"/>
    <mergeCell ref="C33:L33"/>
    <mergeCell ref="C25:L25"/>
    <mergeCell ref="C26:L26"/>
    <mergeCell ref="C27:L27"/>
    <mergeCell ref="C28:L28"/>
    <mergeCell ref="C29:L29"/>
  </mergeCells>
  <phoneticPr fontId="186" type="noConversion"/>
  <pageMargins left="0.7" right="0.7" top="0.75" bottom="0.75" header="0.3" footer="0.3"/>
  <drawing r:id="rId1"/>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tabColor rgb="FF7030A0"/>
  </sheetPr>
  <dimension ref="A1:Q33"/>
  <sheetViews>
    <sheetView showGridLines="0" showRowColHeaders="0" topLeftCell="A10" zoomScale="80" zoomScaleNormal="80" workbookViewId="0">
      <selection activeCell="B21" sqref="B21"/>
    </sheetView>
  </sheetViews>
  <sheetFormatPr baseColWidth="10" defaultColWidth="0" defaultRowHeight="15" zeroHeight="1"/>
  <cols>
    <col min="1" max="1" width="1.6640625" style="544" customWidth="1"/>
    <col min="2" max="2" width="25.33203125" style="544" customWidth="1"/>
    <col min="3" max="3" width="10.6640625" style="544" customWidth="1"/>
    <col min="4" max="4" width="6.6640625" style="544" customWidth="1"/>
    <col min="5" max="5" width="7.5" style="544" customWidth="1"/>
    <col min="6" max="7" width="6.6640625" style="544" customWidth="1"/>
    <col min="8" max="8" width="16.6640625" style="544" customWidth="1"/>
    <col min="9" max="10" width="9.33203125" style="544" customWidth="1"/>
    <col min="11" max="11" width="15.5" style="544" customWidth="1"/>
    <col min="12" max="12" width="13.6640625" style="544" customWidth="1"/>
    <col min="13" max="13" width="1.6640625" style="544" customWidth="1"/>
    <col min="14" max="16384" width="9.33203125" style="544" hidden="1"/>
  </cols>
  <sheetData>
    <row r="1" spans="2:17" ht="5.25" customHeight="1" thickBot="1">
      <c r="B1" s="860"/>
      <c r="C1" s="861"/>
      <c r="D1" s="861"/>
      <c r="E1" s="861"/>
      <c r="F1" s="861"/>
      <c r="G1" s="861"/>
      <c r="H1" s="861"/>
      <c r="I1" s="861"/>
      <c r="J1" s="861"/>
      <c r="K1" s="861"/>
      <c r="L1" s="862"/>
    </row>
    <row r="2" spans="2:17" ht="15" customHeight="1" thickBot="1">
      <c r="B2" s="1237" t="s">
        <v>663</v>
      </c>
      <c r="C2" s="1238"/>
      <c r="D2" s="1238"/>
      <c r="E2" s="1238"/>
      <c r="F2" s="1238"/>
      <c r="G2" s="1238"/>
      <c r="H2" s="1238"/>
      <c r="I2" s="1238"/>
      <c r="J2" s="1238"/>
      <c r="K2" s="1238"/>
      <c r="L2" s="859"/>
      <c r="Q2" s="618" t="s">
        <v>457</v>
      </c>
    </row>
    <row r="3" spans="2:17" ht="15" customHeight="1">
      <c r="B3" s="1239"/>
      <c r="C3" s="1240"/>
      <c r="D3" s="1240"/>
      <c r="E3" s="1240"/>
      <c r="F3" s="1240"/>
      <c r="G3" s="1240"/>
      <c r="H3" s="1240"/>
      <c r="I3" s="1240"/>
      <c r="J3" s="1240"/>
      <c r="K3" s="1240"/>
      <c r="L3" s="630" t="s">
        <v>398</v>
      </c>
      <c r="Q3" s="618" t="s">
        <v>457</v>
      </c>
    </row>
    <row r="4" spans="2:17" ht="45" customHeight="1" thickBot="1">
      <c r="B4" s="1241"/>
      <c r="C4" s="1242"/>
      <c r="D4" s="1242"/>
      <c r="E4" s="1242"/>
      <c r="F4" s="1242"/>
      <c r="G4" s="1242"/>
      <c r="H4" s="1242"/>
      <c r="I4" s="1242"/>
      <c r="J4" s="1242"/>
      <c r="K4" s="1243"/>
      <c r="L4" s="864"/>
      <c r="Q4" s="618" t="s">
        <v>493</v>
      </c>
    </row>
    <row r="5" spans="2:17" ht="17.75" customHeight="1">
      <c r="B5" s="549"/>
      <c r="C5" s="549"/>
      <c r="D5" s="550"/>
    </row>
    <row r="6" spans="2:17" ht="17.75" customHeight="1">
      <c r="B6" s="549"/>
      <c r="C6" s="549"/>
      <c r="D6" s="550"/>
    </row>
    <row r="7" spans="2:17" ht="17.75" customHeight="1">
      <c r="B7" s="549"/>
      <c r="C7" s="549"/>
      <c r="D7" s="550"/>
    </row>
    <row r="8" spans="2:17" ht="17.75" customHeight="1">
      <c r="B8" s="549"/>
      <c r="C8" s="549"/>
      <c r="D8" s="550"/>
    </row>
    <row r="9" spans="2:17" ht="17.75" customHeight="1">
      <c r="B9" s="549"/>
      <c r="C9" s="549"/>
      <c r="D9" s="550"/>
    </row>
    <row r="10" spans="2:17" ht="17.75" customHeight="1">
      <c r="B10" s="549"/>
      <c r="C10" s="549"/>
      <c r="D10" s="550"/>
    </row>
    <row r="11" spans="2:17" ht="16" thickBot="1"/>
    <row r="12" spans="2:17" ht="19" thickBot="1">
      <c r="B12" s="1468" t="s">
        <v>375</v>
      </c>
      <c r="C12" s="1469"/>
      <c r="D12" s="1469"/>
      <c r="E12" s="1469"/>
      <c r="F12" s="1469"/>
      <c r="G12" s="1469"/>
      <c r="H12" s="1469"/>
      <c r="I12" s="1469"/>
      <c r="J12" s="1469"/>
      <c r="K12" s="1469"/>
      <c r="L12" s="1470"/>
    </row>
    <row r="13" spans="2:17" ht="30">
      <c r="B13" s="911" t="s">
        <v>396</v>
      </c>
      <c r="C13" s="1466" t="s">
        <v>374</v>
      </c>
      <c r="D13" s="1466"/>
      <c r="E13" s="1466"/>
      <c r="F13" s="1466"/>
      <c r="G13" s="1466"/>
      <c r="H13" s="1466"/>
      <c r="I13" s="1466"/>
      <c r="J13" s="1466"/>
      <c r="K13" s="1466"/>
      <c r="L13" s="1467"/>
    </row>
    <row r="14" spans="2:17" ht="103.5" customHeight="1">
      <c r="B14" s="577" t="s">
        <v>373</v>
      </c>
      <c r="C14" s="1418" t="s">
        <v>664</v>
      </c>
      <c r="D14" s="1418"/>
      <c r="E14" s="1418"/>
      <c r="F14" s="1418"/>
      <c r="G14" s="1418"/>
      <c r="H14" s="1418"/>
      <c r="I14" s="1418"/>
      <c r="J14" s="1418"/>
      <c r="K14" s="1418"/>
      <c r="L14" s="1419"/>
    </row>
    <row r="15" spans="2:17" ht="73.5" customHeight="1" thickBot="1">
      <c r="B15" s="578" t="s">
        <v>357</v>
      </c>
      <c r="C15" s="1423" t="s">
        <v>372</v>
      </c>
      <c r="D15" s="1423"/>
      <c r="E15" s="1423"/>
      <c r="F15" s="1423"/>
      <c r="G15" s="1423"/>
      <c r="H15" s="1423"/>
      <c r="I15" s="1423"/>
      <c r="J15" s="1423"/>
      <c r="K15" s="1423"/>
      <c r="L15" s="1424"/>
    </row>
    <row r="16" spans="2:17" ht="16.5" customHeight="1" thickBot="1">
      <c r="B16" s="1471" t="s">
        <v>644</v>
      </c>
      <c r="C16" s="1472"/>
      <c r="D16" s="1472"/>
      <c r="E16" s="1472"/>
      <c r="F16" s="1472"/>
      <c r="G16" s="1472"/>
      <c r="H16" s="1472"/>
      <c r="I16" s="1472"/>
      <c r="J16" s="1472"/>
      <c r="K16" s="1472"/>
      <c r="L16" s="1473"/>
    </row>
    <row r="17" spans="2:12" ht="45" customHeight="1">
      <c r="B17" s="579" t="s">
        <v>361</v>
      </c>
      <c r="C17" s="1425" t="s">
        <v>371</v>
      </c>
      <c r="D17" s="1425"/>
      <c r="E17" s="1425"/>
      <c r="F17" s="1425"/>
      <c r="G17" s="1425"/>
      <c r="H17" s="1425"/>
      <c r="I17" s="1425"/>
      <c r="J17" s="1425"/>
      <c r="K17" s="1425"/>
      <c r="L17" s="1426"/>
    </row>
    <row r="18" spans="2:12" ht="70.5" customHeight="1">
      <c r="B18" s="580" t="s">
        <v>352</v>
      </c>
      <c r="C18" s="1418" t="s">
        <v>370</v>
      </c>
      <c r="D18" s="1418"/>
      <c r="E18" s="1418"/>
      <c r="F18" s="1418"/>
      <c r="G18" s="1418"/>
      <c r="H18" s="1418"/>
      <c r="I18" s="1418"/>
      <c r="J18" s="1418"/>
      <c r="K18" s="1418"/>
      <c r="L18" s="1419"/>
    </row>
    <row r="19" spans="2:12" ht="55.5" customHeight="1">
      <c r="B19" s="580" t="s">
        <v>356</v>
      </c>
      <c r="C19" s="1418" t="s">
        <v>665</v>
      </c>
      <c r="D19" s="1418"/>
      <c r="E19" s="1418"/>
      <c r="F19" s="1418"/>
      <c r="G19" s="1418"/>
      <c r="H19" s="1418"/>
      <c r="I19" s="1418"/>
      <c r="J19" s="1418"/>
      <c r="K19" s="1418"/>
      <c r="L19" s="1419"/>
    </row>
    <row r="20" spans="2:12" ht="84" customHeight="1">
      <c r="B20" s="580" t="s">
        <v>358</v>
      </c>
      <c r="C20" s="1418" t="s">
        <v>666</v>
      </c>
      <c r="D20" s="1418"/>
      <c r="E20" s="1418"/>
      <c r="F20" s="1418"/>
      <c r="G20" s="1418"/>
      <c r="H20" s="1418"/>
      <c r="I20" s="1418"/>
      <c r="J20" s="1418"/>
      <c r="K20" s="1418"/>
      <c r="L20" s="1419"/>
    </row>
    <row r="21" spans="2:12" ht="48.75" customHeight="1" thickBot="1">
      <c r="B21" s="581" t="s">
        <v>369</v>
      </c>
      <c r="C21" s="1423" t="s">
        <v>368</v>
      </c>
      <c r="D21" s="1423"/>
      <c r="E21" s="1423"/>
      <c r="F21" s="1423"/>
      <c r="G21" s="1423"/>
      <c r="H21" s="1423"/>
      <c r="I21" s="1423"/>
      <c r="J21" s="1423"/>
      <c r="K21" s="1423"/>
      <c r="L21" s="1424"/>
    </row>
    <row r="22" spans="2:12"/>
    <row r="23" spans="2:12"/>
    <row r="24" spans="2:12"/>
    <row r="25" spans="2:12"/>
    <row r="26" spans="2:12"/>
    <row r="27" spans="2:12"/>
    <row r="28" spans="2:12"/>
    <row r="29" spans="2:12"/>
    <row r="30" spans="2:12"/>
    <row r="31" spans="2:12"/>
    <row r="32" spans="2:12"/>
    <row r="33"/>
  </sheetData>
  <mergeCells count="12">
    <mergeCell ref="C20:L20"/>
    <mergeCell ref="C21:L21"/>
    <mergeCell ref="C14:L14"/>
    <mergeCell ref="C15:L15"/>
    <mergeCell ref="B16:L16"/>
    <mergeCell ref="C17:L17"/>
    <mergeCell ref="C18:L18"/>
    <mergeCell ref="C13:L13"/>
    <mergeCell ref="B12:L12"/>
    <mergeCell ref="B2:K3"/>
    <mergeCell ref="B4:K4"/>
    <mergeCell ref="C19:L19"/>
  </mergeCells>
  <phoneticPr fontId="186" type="noConversion"/>
  <pageMargins left="0.7" right="0.7" top="0.75" bottom="0.75" header="0.3" footer="0.3"/>
  <drawing r:id="rId1"/>
</worksheet>
</file>

<file path=xl/worksheets/sheet18.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tabColor rgb="FF00B0F0"/>
  </sheetPr>
  <dimension ref="A1:M13"/>
  <sheetViews>
    <sheetView showGridLines="0" showRowColHeaders="0" topLeftCell="B1" workbookViewId="0">
      <selection activeCell="H13" sqref="H13"/>
    </sheetView>
  </sheetViews>
  <sheetFormatPr baseColWidth="10" defaultColWidth="0" defaultRowHeight="15" zeroHeight="1"/>
  <cols>
    <col min="1" max="1" width="1.6640625" customWidth="1"/>
    <col min="2" max="2" width="25.33203125" customWidth="1"/>
    <col min="3" max="3" width="10.6640625" customWidth="1"/>
    <col min="4" max="4" width="6.6640625" customWidth="1"/>
    <col min="5" max="5" width="7.5" customWidth="1"/>
    <col min="6" max="7" width="6.6640625" customWidth="1"/>
    <col min="8" max="8" width="16.6640625" customWidth="1"/>
    <col min="9" max="10" width="9.33203125" customWidth="1"/>
    <col min="11" max="11" width="15.5" customWidth="1"/>
    <col min="12" max="12" width="13.6640625" customWidth="1"/>
    <col min="13" max="13" width="1.6640625" customWidth="1"/>
    <col min="14" max="16384" width="9.33203125" hidden="1"/>
  </cols>
  <sheetData>
    <row r="1" spans="2:12" ht="6" customHeight="1" thickBot="1"/>
    <row r="2" spans="2:12" ht="16" thickBot="1">
      <c r="B2" s="1329" t="s">
        <v>414</v>
      </c>
      <c r="C2" s="1344"/>
      <c r="D2" s="1344"/>
      <c r="E2" s="1344"/>
      <c r="F2" s="1344"/>
      <c r="G2" s="1344"/>
      <c r="H2" s="1344"/>
      <c r="I2" s="1344"/>
      <c r="J2" s="1344"/>
      <c r="K2" s="1344"/>
      <c r="L2" s="1345"/>
    </row>
    <row r="3" spans="2:12" ht="15" customHeight="1">
      <c r="B3" s="1214" t="s">
        <v>415</v>
      </c>
      <c r="C3" s="1215"/>
      <c r="D3" s="1216"/>
      <c r="E3" s="1217" t="s">
        <v>417</v>
      </c>
      <c r="F3" s="1215"/>
      <c r="G3" s="1215"/>
      <c r="H3" s="1216"/>
      <c r="I3" s="1218" t="s">
        <v>452</v>
      </c>
      <c r="J3" s="1219"/>
      <c r="K3" s="1220" t="s">
        <v>650</v>
      </c>
      <c r="L3" s="1221"/>
    </row>
    <row r="4" spans="2:12">
      <c r="B4" s="1477"/>
      <c r="C4" s="1478"/>
      <c r="D4" s="1479"/>
      <c r="E4" s="1480"/>
      <c r="F4" s="1478"/>
      <c r="G4" s="1478"/>
      <c r="H4" s="1479"/>
      <c r="I4" s="1252"/>
      <c r="J4" s="1251"/>
      <c r="K4" s="586"/>
      <c r="L4" s="587"/>
    </row>
    <row r="5" spans="2:12" ht="15" customHeight="1">
      <c r="B5" s="1253" t="s">
        <v>416</v>
      </c>
      <c r="C5" s="1254"/>
      <c r="D5" s="1255"/>
      <c r="E5" s="1256" t="s">
        <v>418</v>
      </c>
      <c r="F5" s="1257"/>
      <c r="G5" s="1256" t="s">
        <v>428</v>
      </c>
      <c r="H5" s="1258"/>
      <c r="I5" s="1258"/>
      <c r="J5" s="1258"/>
      <c r="K5" s="1258"/>
      <c r="L5" s="1259"/>
    </row>
    <row r="6" spans="2:12" ht="16" thickBot="1">
      <c r="B6" s="1474"/>
      <c r="C6" s="1475"/>
      <c r="D6" s="1476"/>
      <c r="E6" s="1247"/>
      <c r="F6" s="1246"/>
      <c r="G6" s="1247"/>
      <c r="H6" s="1245"/>
      <c r="I6" s="1245"/>
      <c r="J6" s="1245"/>
      <c r="K6" s="1245"/>
      <c r="L6" s="1248"/>
    </row>
    <row r="7" spans="2:12"/>
    <row r="8" spans="2:12"/>
    <row r="9" spans="2:12"/>
    <row r="10" spans="2:12" ht="6" customHeight="1"/>
    <row r="11" spans="2:12"/>
    <row r="12" spans="2:12"/>
    <row r="13" spans="2:12"/>
  </sheetData>
  <mergeCells count="14">
    <mergeCell ref="B6:D6"/>
    <mergeCell ref="E6:F6"/>
    <mergeCell ref="G6:L6"/>
    <mergeCell ref="B2:L2"/>
    <mergeCell ref="I3:J3"/>
    <mergeCell ref="K3:L3"/>
    <mergeCell ref="B4:D4"/>
    <mergeCell ref="E4:H4"/>
    <mergeCell ref="I4:J4"/>
    <mergeCell ref="B3:D3"/>
    <mergeCell ref="E3:H3"/>
    <mergeCell ref="B5:D5"/>
    <mergeCell ref="E5:F5"/>
    <mergeCell ref="G5:L5"/>
  </mergeCells>
  <phoneticPr fontId="186" type="noConversion"/>
  <pageMargins left="0.7" right="0.7" top="0.75" bottom="0.75" header="0.3" footer="0.3"/>
  <pageSetup orientation="portrait" r:id="rId1"/>
  <drawing r:id="rId2"/>
  <mc:AlternateContent xmlns:mc="http://schemas.openxmlformats.org/markup-compatibility/2006">
    <mc:Choice Requires="v">
      <legacyDrawing r:id="rId3"/>
    </mc:Choice>
  </mc:AlternateContent>
  <controls>
    <control shapeId="144393" r:id="rId4" name="Check Box 9">
      <controlPr defaultSize="0" autoFill="0" autoLine="0" autoPict="0">
        <anchor moveWithCells="1" sizeWithCells="1">
          <from>
            <xdr:col>11</xdr:col>
            <xdr:colOff>25400</xdr:colOff>
            <xdr:row>3</xdr:row>
            <xdr:rowOff>25400</xdr:rowOff>
          </from>
          <to>
            <xdr:col>11</xdr:col>
            <xdr:colOff>914400</xdr:colOff>
            <xdr:row>3</xdr:row>
            <xdr:rowOff>177800</xdr:rowOff>
          </to>
        </anchor>
      </controlPr>
    </control>
    <control shapeId="144394" r:id="rId5" name="Check Box 10">
      <controlPr defaultSize="0" autoFill="0" autoLine="0" autoPict="0">
        <anchor moveWithCells="1" sizeWithCells="1">
          <from>
            <xdr:col>10</xdr:col>
            <xdr:colOff>25400</xdr:colOff>
            <xdr:row>3</xdr:row>
            <xdr:rowOff>25400</xdr:rowOff>
          </from>
          <to>
            <xdr:col>10</xdr:col>
            <xdr:colOff>1016000</xdr:colOff>
            <xdr:row>3</xdr:row>
            <xdr:rowOff>177800</xdr:rowOff>
          </to>
        </anchor>
      </controlPr>
    </control>
    <control shapeId="144395" r:id="rId6" name="Check Box 11">
      <controlPr defaultSize="0" autoFill="0" autoLine="0" autoPict="0">
        <anchor moveWithCells="1" sizeWithCells="1">
          <from>
            <xdr:col>7</xdr:col>
            <xdr:colOff>1130300</xdr:colOff>
            <xdr:row>5</xdr:row>
            <xdr:rowOff>25400</xdr:rowOff>
          </from>
          <to>
            <xdr:col>9</xdr:col>
            <xdr:colOff>0</xdr:colOff>
            <xdr:row>5</xdr:row>
            <xdr:rowOff>177800</xdr:rowOff>
          </to>
        </anchor>
      </controlPr>
    </control>
    <control shapeId="144396" r:id="rId7" name="Check Box 12">
      <controlPr defaultSize="0" autoFill="0" autoLine="0" autoPict="0">
        <anchor moveWithCells="1" sizeWithCells="1">
          <from>
            <xdr:col>8</xdr:col>
            <xdr:colOff>571500</xdr:colOff>
            <xdr:row>5</xdr:row>
            <xdr:rowOff>25400</xdr:rowOff>
          </from>
          <to>
            <xdr:col>10</xdr:col>
            <xdr:colOff>254000</xdr:colOff>
            <xdr:row>5</xdr:row>
            <xdr:rowOff>177800</xdr:rowOff>
          </to>
        </anchor>
      </controlPr>
    </control>
    <control shapeId="144397" r:id="rId8" name="Check Box 13">
      <controlPr defaultSize="0" autoFill="0" autoLine="0" autoPict="0">
        <anchor moveWithCells="1" sizeWithCells="1">
          <from>
            <xdr:col>7</xdr:col>
            <xdr:colOff>152400</xdr:colOff>
            <xdr:row>5</xdr:row>
            <xdr:rowOff>25400</xdr:rowOff>
          </from>
          <to>
            <xdr:col>7</xdr:col>
            <xdr:colOff>1092200</xdr:colOff>
            <xdr:row>5</xdr:row>
            <xdr:rowOff>177800</xdr:rowOff>
          </to>
        </anchor>
      </controlPr>
    </control>
    <control shapeId="144398" r:id="rId9" name="Check Box 14">
      <controlPr defaultSize="0" autoFill="0" autoLine="0" autoPict="0">
        <anchor moveWithCells="1" sizeWithCells="1">
          <from>
            <xdr:col>10</xdr:col>
            <xdr:colOff>292100</xdr:colOff>
            <xdr:row>5</xdr:row>
            <xdr:rowOff>0</xdr:rowOff>
          </from>
          <to>
            <xdr:col>10</xdr:col>
            <xdr:colOff>901700</xdr:colOff>
            <xdr:row>5</xdr:row>
            <xdr:rowOff>190500</xdr:rowOff>
          </to>
        </anchor>
      </controlPr>
    </control>
    <control shapeId="144399" r:id="rId10" name="Check Box 15">
      <controlPr defaultSize="0" autoFill="0" autoLine="0" autoPict="0">
        <anchor moveWithCells="1" sizeWithCells="1">
          <from>
            <xdr:col>10</xdr:col>
            <xdr:colOff>863600</xdr:colOff>
            <xdr:row>4</xdr:row>
            <xdr:rowOff>177800</xdr:rowOff>
          </from>
          <to>
            <xdr:col>11</xdr:col>
            <xdr:colOff>876300</xdr:colOff>
            <xdr:row>6</xdr:row>
            <xdr:rowOff>25400</xdr:rowOff>
          </to>
        </anchor>
      </controlPr>
    </control>
    <control shapeId="144400" r:id="rId11" name="Check Box 16">
      <controlPr defaultSize="0" autoFill="0" autoLine="0" autoPict="0">
        <anchor moveWithCells="1" sizeWithCells="1">
          <from>
            <xdr:col>6</xdr:col>
            <xdr:colOff>25400</xdr:colOff>
            <xdr:row>5</xdr:row>
            <xdr:rowOff>25400</xdr:rowOff>
          </from>
          <to>
            <xdr:col>7</xdr:col>
            <xdr:colOff>177800</xdr:colOff>
            <xdr:row>5</xdr:row>
            <xdr:rowOff>177800</xdr:rowOff>
          </to>
        </anchor>
      </controlPr>
    </control>
  </controls>
</worksheet>
</file>

<file path=xl/worksheets/sheet1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theme="7" tint="0.39997558519241921"/>
    <pageSetUpPr fitToPage="1"/>
  </sheetPr>
  <dimension ref="A1:WXD74"/>
  <sheetViews>
    <sheetView showGridLines="0" showRowColHeaders="0" topLeftCell="A22" workbookViewId="0">
      <selection activeCell="AW14" sqref="AW14"/>
    </sheetView>
  </sheetViews>
  <sheetFormatPr baseColWidth="10" defaultColWidth="0" defaultRowHeight="11" zeroHeight="1"/>
  <cols>
    <col min="1" max="1" width="3.5" style="50" customWidth="1"/>
    <col min="2" max="42" width="2" style="50" customWidth="1"/>
    <col min="43" max="48" width="1.6640625" style="50" customWidth="1"/>
    <col min="49" max="49" width="9.33203125" style="50" customWidth="1"/>
    <col min="50" max="50" width="9.33203125" style="47" customWidth="1"/>
    <col min="51" max="256" width="9.33203125" style="50" hidden="1"/>
    <col min="257" max="257" width="3.5" style="50" hidden="1"/>
    <col min="258" max="298" width="2" style="50" hidden="1"/>
    <col min="299" max="304" width="1.6640625" style="50" hidden="1"/>
    <col min="305" max="512" width="9.33203125" style="50" hidden="1"/>
    <col min="513" max="513" width="3.5" style="50" hidden="1"/>
    <col min="514" max="554" width="2" style="50" hidden="1"/>
    <col min="555" max="560" width="1.6640625" style="50" hidden="1"/>
    <col min="561" max="768" width="9.33203125" style="50" hidden="1"/>
    <col min="769" max="769" width="3.5" style="50" hidden="1"/>
    <col min="770" max="810" width="2" style="50" hidden="1"/>
    <col min="811" max="816" width="1.6640625" style="50" hidden="1"/>
    <col min="817" max="1024" width="9.33203125" style="50" hidden="1"/>
    <col min="1025" max="1025" width="3.5" style="50" hidden="1"/>
    <col min="1026" max="1066" width="2" style="50" hidden="1"/>
    <col min="1067" max="1072" width="1.6640625" style="50" hidden="1"/>
    <col min="1073" max="1280" width="9.33203125" style="50" hidden="1"/>
    <col min="1281" max="1281" width="3.5" style="50" hidden="1"/>
    <col min="1282" max="1322" width="2" style="50" hidden="1"/>
    <col min="1323" max="1328" width="1.6640625" style="50" hidden="1"/>
    <col min="1329" max="1536" width="9.33203125" style="50" hidden="1"/>
    <col min="1537" max="1537" width="3.5" style="50" hidden="1"/>
    <col min="1538" max="1578" width="2" style="50" hidden="1"/>
    <col min="1579" max="1584" width="1.6640625" style="50" hidden="1"/>
    <col min="1585" max="1792" width="9.33203125" style="50" hidden="1"/>
    <col min="1793" max="1793" width="3.5" style="50" hidden="1"/>
    <col min="1794" max="1834" width="2" style="50" hidden="1"/>
    <col min="1835" max="1840" width="1.6640625" style="50" hidden="1"/>
    <col min="1841" max="2048" width="9.33203125" style="50" hidden="1"/>
    <col min="2049" max="2049" width="3.5" style="50" hidden="1"/>
    <col min="2050" max="2090" width="2" style="50" hidden="1"/>
    <col min="2091" max="2096" width="1.6640625" style="50" hidden="1"/>
    <col min="2097" max="2304" width="9.33203125" style="50" hidden="1"/>
    <col min="2305" max="2305" width="3.5" style="50" hidden="1"/>
    <col min="2306" max="2346" width="2" style="50" hidden="1"/>
    <col min="2347" max="2352" width="1.6640625" style="50" hidden="1"/>
    <col min="2353" max="2560" width="9.33203125" style="50" hidden="1"/>
    <col min="2561" max="2561" width="3.5" style="50" hidden="1"/>
    <col min="2562" max="2602" width="2" style="50" hidden="1"/>
    <col min="2603" max="2608" width="1.6640625" style="50" hidden="1"/>
    <col min="2609" max="2816" width="9.33203125" style="50" hidden="1"/>
    <col min="2817" max="2817" width="3.5" style="50" hidden="1"/>
    <col min="2818" max="2858" width="2" style="50" hidden="1"/>
    <col min="2859" max="2864" width="1.6640625" style="50" hidden="1"/>
    <col min="2865" max="3072" width="9.33203125" style="50" hidden="1"/>
    <col min="3073" max="3073" width="3.5" style="50" hidden="1"/>
    <col min="3074" max="3114" width="2" style="50" hidden="1"/>
    <col min="3115" max="3120" width="1.6640625" style="50" hidden="1"/>
    <col min="3121" max="3328" width="9.33203125" style="50" hidden="1"/>
    <col min="3329" max="3329" width="3.5" style="50" hidden="1"/>
    <col min="3330" max="3370" width="2" style="50" hidden="1"/>
    <col min="3371" max="3376" width="1.6640625" style="50" hidden="1"/>
    <col min="3377" max="3584" width="9.33203125" style="50" hidden="1"/>
    <col min="3585" max="3585" width="3.5" style="50" hidden="1"/>
    <col min="3586" max="3626" width="2" style="50" hidden="1"/>
    <col min="3627" max="3632" width="1.6640625" style="50" hidden="1"/>
    <col min="3633" max="3840" width="9.33203125" style="50" hidden="1"/>
    <col min="3841" max="3841" width="3.5" style="50" hidden="1"/>
    <col min="3842" max="3882" width="2" style="50" hidden="1"/>
    <col min="3883" max="3888" width="1.6640625" style="50" hidden="1"/>
    <col min="3889" max="4096" width="9.33203125" style="50" hidden="1"/>
    <col min="4097" max="4097" width="3.5" style="50" hidden="1"/>
    <col min="4098" max="4138" width="2" style="50" hidden="1"/>
    <col min="4139" max="4144" width="1.6640625" style="50" hidden="1"/>
    <col min="4145" max="4352" width="9.33203125" style="50" hidden="1"/>
    <col min="4353" max="4353" width="3.5" style="50" hidden="1"/>
    <col min="4354" max="4394" width="2" style="50" hidden="1"/>
    <col min="4395" max="4400" width="1.6640625" style="50" hidden="1"/>
    <col min="4401" max="4608" width="9.33203125" style="50" hidden="1"/>
    <col min="4609" max="4609" width="3.5" style="50" hidden="1"/>
    <col min="4610" max="4650" width="2" style="50" hidden="1"/>
    <col min="4651" max="4656" width="1.6640625" style="50" hidden="1"/>
    <col min="4657" max="4864" width="9.33203125" style="50" hidden="1"/>
    <col min="4865" max="4865" width="3.5" style="50" hidden="1"/>
    <col min="4866" max="4906" width="2" style="50" hidden="1"/>
    <col min="4907" max="4912" width="1.6640625" style="50" hidden="1"/>
    <col min="4913" max="5120" width="9.33203125" style="50" hidden="1"/>
    <col min="5121" max="5121" width="3.5" style="50" hidden="1"/>
    <col min="5122" max="5162" width="2" style="50" hidden="1"/>
    <col min="5163" max="5168" width="1.6640625" style="50" hidden="1"/>
    <col min="5169" max="5376" width="9.33203125" style="50" hidden="1"/>
    <col min="5377" max="5377" width="3.5" style="50" hidden="1"/>
    <col min="5378" max="5418" width="2" style="50" hidden="1"/>
    <col min="5419" max="5424" width="1.6640625" style="50" hidden="1"/>
    <col min="5425" max="5632" width="9.33203125" style="50" hidden="1"/>
    <col min="5633" max="5633" width="3.5" style="50" hidden="1"/>
    <col min="5634" max="5674" width="2" style="50" hidden="1"/>
    <col min="5675" max="5680" width="1.6640625" style="50" hidden="1"/>
    <col min="5681" max="5888" width="9.33203125" style="50" hidden="1"/>
    <col min="5889" max="5889" width="3.5" style="50" hidden="1"/>
    <col min="5890" max="5930" width="2" style="50" hidden="1"/>
    <col min="5931" max="5936" width="1.6640625" style="50" hidden="1"/>
    <col min="5937" max="6144" width="9.33203125" style="50" hidden="1"/>
    <col min="6145" max="6145" width="3.5" style="50" hidden="1"/>
    <col min="6146" max="6186" width="2" style="50" hidden="1"/>
    <col min="6187" max="6192" width="1.6640625" style="50" hidden="1"/>
    <col min="6193" max="6400" width="9.33203125" style="50" hidden="1"/>
    <col min="6401" max="6401" width="3.5" style="50" hidden="1"/>
    <col min="6402" max="6442" width="2" style="50" hidden="1"/>
    <col min="6443" max="6448" width="1.6640625" style="50" hidden="1"/>
    <col min="6449" max="6656" width="9.33203125" style="50" hidden="1"/>
    <col min="6657" max="6657" width="3.5" style="50" hidden="1"/>
    <col min="6658" max="6698" width="2" style="50" hidden="1"/>
    <col min="6699" max="6704" width="1.6640625" style="50" hidden="1"/>
    <col min="6705" max="6912" width="9.33203125" style="50" hidden="1"/>
    <col min="6913" max="6913" width="3.5" style="50" hidden="1"/>
    <col min="6914" max="6954" width="2" style="50" hidden="1"/>
    <col min="6955" max="6960" width="1.6640625" style="50" hidden="1"/>
    <col min="6961" max="7168" width="9.33203125" style="50" hidden="1"/>
    <col min="7169" max="7169" width="3.5" style="50" hidden="1"/>
    <col min="7170" max="7210" width="2" style="50" hidden="1"/>
    <col min="7211" max="7216" width="1.6640625" style="50" hidden="1"/>
    <col min="7217" max="7424" width="9.33203125" style="50" hidden="1"/>
    <col min="7425" max="7425" width="3.5" style="50" hidden="1"/>
    <col min="7426" max="7466" width="2" style="50" hidden="1"/>
    <col min="7467" max="7472" width="1.6640625" style="50" hidden="1"/>
    <col min="7473" max="7680" width="9.33203125" style="50" hidden="1"/>
    <col min="7681" max="7681" width="3.5" style="50" hidden="1"/>
    <col min="7682" max="7722" width="2" style="50" hidden="1"/>
    <col min="7723" max="7728" width="1.6640625" style="50" hidden="1"/>
    <col min="7729" max="7936" width="9.33203125" style="50" hidden="1"/>
    <col min="7937" max="7937" width="3.5" style="50" hidden="1"/>
    <col min="7938" max="7978" width="2" style="50" hidden="1"/>
    <col min="7979" max="7984" width="1.6640625" style="50" hidden="1"/>
    <col min="7985" max="8192" width="9.33203125" style="50" hidden="1"/>
    <col min="8193" max="8193" width="3.5" style="50" hidden="1"/>
    <col min="8194" max="8234" width="2" style="50" hidden="1"/>
    <col min="8235" max="8240" width="1.6640625" style="50" hidden="1"/>
    <col min="8241" max="8448" width="9.33203125" style="50" hidden="1"/>
    <col min="8449" max="8449" width="3.5" style="50" hidden="1"/>
    <col min="8450" max="8490" width="2" style="50" hidden="1"/>
    <col min="8491" max="8496" width="1.6640625" style="50" hidden="1"/>
    <col min="8497" max="8704" width="9.33203125" style="50" hidden="1"/>
    <col min="8705" max="8705" width="3.5" style="50" hidden="1"/>
    <col min="8706" max="8746" width="2" style="50" hidden="1"/>
    <col min="8747" max="8752" width="1.6640625" style="50" hidden="1"/>
    <col min="8753" max="8960" width="9.33203125" style="50" hidden="1"/>
    <col min="8961" max="8961" width="3.5" style="50" hidden="1"/>
    <col min="8962" max="9002" width="2" style="50" hidden="1"/>
    <col min="9003" max="9008" width="1.6640625" style="50" hidden="1"/>
    <col min="9009" max="9216" width="9.33203125" style="50" hidden="1"/>
    <col min="9217" max="9217" width="3.5" style="50" hidden="1"/>
    <col min="9218" max="9258" width="2" style="50" hidden="1"/>
    <col min="9259" max="9264" width="1.6640625" style="50" hidden="1"/>
    <col min="9265" max="9472" width="9.33203125" style="50" hidden="1"/>
    <col min="9473" max="9473" width="3.5" style="50" hidden="1"/>
    <col min="9474" max="9514" width="2" style="50" hidden="1"/>
    <col min="9515" max="9520" width="1.6640625" style="50" hidden="1"/>
    <col min="9521" max="9728" width="9.33203125" style="50" hidden="1"/>
    <col min="9729" max="9729" width="3.5" style="50" hidden="1"/>
    <col min="9730" max="9770" width="2" style="50" hidden="1"/>
    <col min="9771" max="9776" width="1.6640625" style="50" hidden="1"/>
    <col min="9777" max="9984" width="9.33203125" style="50" hidden="1"/>
    <col min="9985" max="9985" width="3.5" style="50" hidden="1"/>
    <col min="9986" max="10026" width="2" style="50" hidden="1"/>
    <col min="10027" max="10032" width="1.6640625" style="50" hidden="1"/>
    <col min="10033" max="10240" width="9.33203125" style="50" hidden="1"/>
    <col min="10241" max="10241" width="3.5" style="50" hidden="1"/>
    <col min="10242" max="10282" width="2" style="50" hidden="1"/>
    <col min="10283" max="10288" width="1.6640625" style="50" hidden="1"/>
    <col min="10289" max="10496" width="9.33203125" style="50" hidden="1"/>
    <col min="10497" max="10497" width="3.5" style="50" hidden="1"/>
    <col min="10498" max="10538" width="2" style="50" hidden="1"/>
    <col min="10539" max="10544" width="1.6640625" style="50" hidden="1"/>
    <col min="10545" max="10752" width="9.33203125" style="50" hidden="1"/>
    <col min="10753" max="10753" width="3.5" style="50" hidden="1"/>
    <col min="10754" max="10794" width="2" style="50" hidden="1"/>
    <col min="10795" max="10800" width="1.6640625" style="50" hidden="1"/>
    <col min="10801" max="11008" width="9.33203125" style="50" hidden="1"/>
    <col min="11009" max="11009" width="3.5" style="50" hidden="1"/>
    <col min="11010" max="11050" width="2" style="50" hidden="1"/>
    <col min="11051" max="11056" width="1.6640625" style="50" hidden="1"/>
    <col min="11057" max="11264" width="9.33203125" style="50" hidden="1"/>
    <col min="11265" max="11265" width="3.5" style="50" hidden="1"/>
    <col min="11266" max="11306" width="2" style="50" hidden="1"/>
    <col min="11307" max="11312" width="1.6640625" style="50" hidden="1"/>
    <col min="11313" max="11520" width="9.33203125" style="50" hidden="1"/>
    <col min="11521" max="11521" width="3.5" style="50" hidden="1"/>
    <col min="11522" max="11562" width="2" style="50" hidden="1"/>
    <col min="11563" max="11568" width="1.6640625" style="50" hidden="1"/>
    <col min="11569" max="11776" width="9.33203125" style="50" hidden="1"/>
    <col min="11777" max="11777" width="3.5" style="50" hidden="1"/>
    <col min="11778" max="11818" width="2" style="50" hidden="1"/>
    <col min="11819" max="11824" width="1.6640625" style="50" hidden="1"/>
    <col min="11825" max="12032" width="9.33203125" style="50" hidden="1"/>
    <col min="12033" max="12033" width="3.5" style="50" hidden="1"/>
    <col min="12034" max="12074" width="2" style="50" hidden="1"/>
    <col min="12075" max="12080" width="1.6640625" style="50" hidden="1"/>
    <col min="12081" max="12288" width="9.33203125" style="50" hidden="1"/>
    <col min="12289" max="12289" width="3.5" style="50" hidden="1"/>
    <col min="12290" max="12330" width="2" style="50" hidden="1"/>
    <col min="12331" max="12336" width="1.6640625" style="50" hidden="1"/>
    <col min="12337" max="12544" width="9.33203125" style="50" hidden="1"/>
    <col min="12545" max="12545" width="3.5" style="50" hidden="1"/>
    <col min="12546" max="12586" width="2" style="50" hidden="1"/>
    <col min="12587" max="12592" width="1.6640625" style="50" hidden="1"/>
    <col min="12593" max="12800" width="9.33203125" style="50" hidden="1"/>
    <col min="12801" max="12801" width="3.5" style="50" hidden="1"/>
    <col min="12802" max="12842" width="2" style="50" hidden="1"/>
    <col min="12843" max="12848" width="1.6640625" style="50" hidden="1"/>
    <col min="12849" max="13056" width="9.33203125" style="50" hidden="1"/>
    <col min="13057" max="13057" width="3.5" style="50" hidden="1"/>
    <col min="13058" max="13098" width="2" style="50" hidden="1"/>
    <col min="13099" max="13104" width="1.6640625" style="50" hidden="1"/>
    <col min="13105" max="13312" width="9.33203125" style="50" hidden="1"/>
    <col min="13313" max="13313" width="3.5" style="50" hidden="1"/>
    <col min="13314" max="13354" width="2" style="50" hidden="1"/>
    <col min="13355" max="13360" width="1.6640625" style="50" hidden="1"/>
    <col min="13361" max="13568" width="9.33203125" style="50" hidden="1"/>
    <col min="13569" max="13569" width="3.5" style="50" hidden="1"/>
    <col min="13570" max="13610" width="2" style="50" hidden="1"/>
    <col min="13611" max="13616" width="1.6640625" style="50" hidden="1"/>
    <col min="13617" max="13824" width="9.33203125" style="50" hidden="1"/>
    <col min="13825" max="13825" width="3.5" style="50" hidden="1"/>
    <col min="13826" max="13866" width="2" style="50" hidden="1"/>
    <col min="13867" max="13872" width="1.6640625" style="50" hidden="1"/>
    <col min="13873" max="14080" width="9.33203125" style="50" hidden="1"/>
    <col min="14081" max="14081" width="3.5" style="50" hidden="1"/>
    <col min="14082" max="14122" width="2" style="50" hidden="1"/>
    <col min="14123" max="14128" width="1.6640625" style="50" hidden="1"/>
    <col min="14129" max="14336" width="9.33203125" style="50" hidden="1"/>
    <col min="14337" max="14337" width="3.5" style="50" hidden="1"/>
    <col min="14338" max="14378" width="2" style="50" hidden="1"/>
    <col min="14379" max="14384" width="1.6640625" style="50" hidden="1"/>
    <col min="14385" max="14592" width="9.33203125" style="50" hidden="1"/>
    <col min="14593" max="14593" width="3.5" style="50" hidden="1"/>
    <col min="14594" max="14634" width="2" style="50" hidden="1"/>
    <col min="14635" max="14640" width="1.6640625" style="50" hidden="1"/>
    <col min="14641" max="14848" width="9.33203125" style="50" hidden="1"/>
    <col min="14849" max="14849" width="3.5" style="50" hidden="1"/>
    <col min="14850" max="14890" width="2" style="50" hidden="1"/>
    <col min="14891" max="14896" width="1.6640625" style="50" hidden="1"/>
    <col min="14897" max="15104" width="9.33203125" style="50" hidden="1"/>
    <col min="15105" max="15105" width="3.5" style="50" hidden="1"/>
    <col min="15106" max="15146" width="2" style="50" hidden="1"/>
    <col min="15147" max="15152" width="1.6640625" style="50" hidden="1"/>
    <col min="15153" max="15360" width="9.33203125" style="50" hidden="1"/>
    <col min="15361" max="15361" width="3.5" style="50" hidden="1"/>
    <col min="15362" max="15402" width="2" style="50" hidden="1"/>
    <col min="15403" max="15408" width="1.6640625" style="50" hidden="1"/>
    <col min="15409" max="15616" width="9.33203125" style="50" hidden="1"/>
    <col min="15617" max="15617" width="3.5" style="50" hidden="1"/>
    <col min="15618" max="15658" width="2" style="50" hidden="1"/>
    <col min="15659" max="15664" width="1.6640625" style="50" hidden="1"/>
    <col min="15665" max="15872" width="9.33203125" style="50" hidden="1"/>
    <col min="15873" max="15873" width="3.5" style="50" hidden="1"/>
    <col min="15874" max="15914" width="2" style="50" hidden="1"/>
    <col min="15915" max="15920" width="1.6640625" style="50" hidden="1"/>
    <col min="15921" max="16128" width="9.33203125" style="50" hidden="1"/>
    <col min="16129" max="16129" width="3.5" style="50" hidden="1"/>
    <col min="16130" max="16170" width="2" style="50" hidden="1"/>
    <col min="16171" max="16176" width="1.6640625" style="50" hidden="1"/>
    <col min="16177" max="16384" width="9.33203125" style="50" hidden="1"/>
  </cols>
  <sheetData>
    <row r="1" spans="1:51" s="47" customFormat="1" ht="31" thickBot="1">
      <c r="A1" s="906"/>
      <c r="B1" s="907"/>
      <c r="C1" s="907"/>
      <c r="D1" s="907"/>
      <c r="E1" s="907"/>
      <c r="F1" s="907"/>
      <c r="G1" s="907"/>
      <c r="H1" s="907"/>
      <c r="I1" s="907"/>
      <c r="J1" s="907"/>
      <c r="K1" s="907"/>
      <c r="L1" s="907"/>
      <c r="M1" s="907"/>
      <c r="N1" s="907"/>
      <c r="O1" s="907"/>
      <c r="P1" s="907"/>
      <c r="Q1" s="907"/>
      <c r="R1" s="907"/>
      <c r="S1" s="1494" t="s">
        <v>58</v>
      </c>
      <c r="T1" s="1494"/>
      <c r="U1" s="1494"/>
      <c r="V1" s="1494"/>
      <c r="W1" s="1494"/>
      <c r="X1" s="1494"/>
      <c r="Y1" s="1494"/>
      <c r="Z1" s="1494"/>
      <c r="AA1" s="1494"/>
      <c r="AB1" s="1494"/>
      <c r="AC1" s="1494"/>
      <c r="AD1" s="1494"/>
      <c r="AE1" s="1494"/>
      <c r="AF1" s="1494"/>
      <c r="AG1" s="1494"/>
      <c r="AH1" s="1494"/>
      <c r="AI1" s="1494"/>
      <c r="AJ1" s="1494"/>
      <c r="AK1" s="1494"/>
      <c r="AL1" s="1494"/>
      <c r="AM1" s="1494"/>
      <c r="AN1" s="1494"/>
      <c r="AO1" s="1494"/>
      <c r="AP1" s="1494"/>
      <c r="AQ1" s="1494"/>
      <c r="AR1" s="1494"/>
      <c r="AS1" s="1494"/>
      <c r="AT1" s="1494"/>
      <c r="AU1" s="1494"/>
      <c r="AV1" s="1494"/>
      <c r="AW1" s="1494"/>
      <c r="AX1" s="1495"/>
    </row>
    <row r="2" spans="1:51" s="49" customFormat="1" ht="10.5" customHeight="1">
      <c r="A2" s="59"/>
      <c r="B2" s="48"/>
      <c r="C2" s="48"/>
      <c r="D2" s="48"/>
      <c r="E2" s="48"/>
      <c r="F2" s="48"/>
      <c r="G2" s="48"/>
      <c r="H2" s="47"/>
      <c r="I2" s="47"/>
      <c r="J2" s="48"/>
      <c r="K2" s="48"/>
      <c r="L2" s="48"/>
      <c r="M2" s="48"/>
      <c r="N2" s="47"/>
      <c r="O2" s="47"/>
      <c r="P2" s="47"/>
      <c r="Q2" s="47"/>
      <c r="R2" s="47"/>
      <c r="S2" s="48"/>
      <c r="T2" s="48"/>
      <c r="U2" s="48"/>
      <c r="V2" s="48"/>
      <c r="W2" s="47"/>
      <c r="X2" s="47"/>
      <c r="Y2" s="47"/>
      <c r="Z2" s="47"/>
      <c r="AA2" s="47"/>
      <c r="AB2" s="48"/>
      <c r="AC2" s="48"/>
      <c r="AD2" s="48"/>
      <c r="AE2" s="48"/>
      <c r="AF2" s="48"/>
      <c r="AG2" s="48"/>
      <c r="AH2" s="47"/>
      <c r="AI2" s="47"/>
      <c r="AJ2" s="48"/>
      <c r="AK2" s="48"/>
      <c r="AL2" s="48"/>
      <c r="AM2" s="48"/>
      <c r="AN2" s="47"/>
      <c r="AO2" s="47"/>
      <c r="AP2" s="47"/>
      <c r="AQ2" s="47"/>
      <c r="AR2" s="47"/>
      <c r="AS2" s="48"/>
      <c r="AT2" s="48"/>
      <c r="AU2" s="48"/>
      <c r="AV2" s="47"/>
      <c r="AW2" s="47"/>
      <c r="AX2" s="60"/>
    </row>
    <row r="3" spans="1:51" s="49" customFormat="1" ht="10.5" customHeight="1">
      <c r="A3" s="61"/>
      <c r="B3" s="1496" t="s">
        <v>56</v>
      </c>
      <c r="C3" s="1496"/>
      <c r="D3" s="1496"/>
      <c r="E3" s="1496"/>
      <c r="F3" s="1496"/>
      <c r="G3" s="1496"/>
      <c r="H3" s="1496"/>
      <c r="I3" s="47"/>
      <c r="J3" s="47"/>
      <c r="K3" s="47"/>
      <c r="L3" s="47"/>
      <c r="M3" s="48"/>
      <c r="N3" s="47"/>
      <c r="O3" s="1496" t="s">
        <v>628</v>
      </c>
      <c r="P3" s="1496"/>
      <c r="Q3" s="1496"/>
      <c r="R3" s="1496"/>
      <c r="S3" s="1496"/>
      <c r="T3" s="1496"/>
      <c r="U3" s="1496"/>
      <c r="V3" s="48"/>
      <c r="W3" s="47"/>
      <c r="X3" s="47"/>
      <c r="Y3" s="47"/>
      <c r="Z3" s="47"/>
      <c r="AA3" s="47"/>
      <c r="AB3" s="1496" t="s">
        <v>57</v>
      </c>
      <c r="AC3" s="1496"/>
      <c r="AD3" s="1496"/>
      <c r="AE3" s="1496"/>
      <c r="AF3" s="1496"/>
      <c r="AG3" s="1496"/>
      <c r="AH3" s="1496"/>
      <c r="AI3" s="47"/>
      <c r="AJ3" s="47"/>
      <c r="AK3" s="47"/>
      <c r="AL3" s="47"/>
      <c r="AM3" s="48"/>
      <c r="AN3" s="47"/>
      <c r="AO3" s="47"/>
      <c r="AP3" s="47"/>
      <c r="AQ3" s="47"/>
      <c r="AR3" s="47"/>
      <c r="AS3" s="47"/>
      <c r="AT3" s="47"/>
      <c r="AU3" s="47"/>
      <c r="AV3" s="47"/>
      <c r="AW3" s="47"/>
      <c r="AX3" s="60"/>
    </row>
    <row r="4" spans="1:51" ht="10.5" customHeight="1">
      <c r="A4" s="61"/>
      <c r="B4" s="1497"/>
      <c r="C4" s="1497"/>
      <c r="D4" s="1497"/>
      <c r="E4" s="1497"/>
      <c r="F4" s="1497"/>
      <c r="G4" s="1497"/>
      <c r="H4" s="1497"/>
      <c r="I4" s="47"/>
      <c r="J4" s="47"/>
      <c r="K4" s="47"/>
      <c r="L4" s="47"/>
      <c r="M4" s="47"/>
      <c r="N4" s="47"/>
      <c r="O4" s="1497"/>
      <c r="P4" s="1497"/>
      <c r="Q4" s="1497"/>
      <c r="R4" s="1497"/>
      <c r="S4" s="1497"/>
      <c r="T4" s="1497"/>
      <c r="U4" s="1497"/>
      <c r="V4" s="47"/>
      <c r="W4" s="47"/>
      <c r="X4" s="47"/>
      <c r="Y4" s="47"/>
      <c r="Z4" s="47"/>
      <c r="AA4" s="47"/>
      <c r="AB4" s="1497"/>
      <c r="AC4" s="1497"/>
      <c r="AD4" s="1497"/>
      <c r="AE4" s="1497"/>
      <c r="AF4" s="1497"/>
      <c r="AG4" s="1497"/>
      <c r="AH4" s="1497"/>
      <c r="AI4" s="47"/>
      <c r="AJ4" s="47"/>
      <c r="AK4" s="47"/>
      <c r="AL4" s="47"/>
      <c r="AM4" s="47"/>
      <c r="AN4" s="47"/>
      <c r="AO4" s="47"/>
      <c r="AP4" s="47"/>
      <c r="AQ4" s="47"/>
      <c r="AR4" s="47"/>
      <c r="AS4" s="47"/>
      <c r="AT4" s="47"/>
      <c r="AU4" s="47"/>
      <c r="AV4" s="47"/>
      <c r="AW4" s="47"/>
      <c r="AX4" s="60"/>
    </row>
    <row r="5" spans="1:51" ht="10.5" customHeight="1">
      <c r="A5" s="1487">
        <v>1</v>
      </c>
      <c r="B5" s="1481"/>
      <c r="C5" s="1482"/>
      <c r="D5" s="1482"/>
      <c r="E5" s="1482"/>
      <c r="F5" s="1482"/>
      <c r="G5" s="1482"/>
      <c r="H5" s="1483"/>
      <c r="I5" s="52"/>
      <c r="J5" s="51"/>
      <c r="K5" s="47"/>
      <c r="L5" s="47"/>
      <c r="M5" s="47"/>
      <c r="N5" s="1487">
        <v>1</v>
      </c>
      <c r="O5" s="1481"/>
      <c r="P5" s="1482"/>
      <c r="Q5" s="1482"/>
      <c r="R5" s="1482"/>
      <c r="S5" s="1482"/>
      <c r="T5" s="1482"/>
      <c r="U5" s="1483"/>
      <c r="V5" s="52"/>
      <c r="W5" s="51"/>
      <c r="X5" s="47"/>
      <c r="Y5" s="47"/>
      <c r="Z5" s="47"/>
      <c r="AA5" s="1487">
        <v>1</v>
      </c>
      <c r="AB5" s="1481"/>
      <c r="AC5" s="1482"/>
      <c r="AD5" s="1482"/>
      <c r="AE5" s="1482"/>
      <c r="AF5" s="1482"/>
      <c r="AG5" s="1482"/>
      <c r="AH5" s="1483"/>
      <c r="AI5" s="52"/>
      <c r="AJ5" s="51"/>
      <c r="AK5" s="47"/>
      <c r="AL5" s="47"/>
      <c r="AM5" s="47"/>
      <c r="AN5" s="47"/>
      <c r="AO5" s="47"/>
      <c r="AP5" s="47"/>
      <c r="AQ5" s="47"/>
      <c r="AR5" s="47"/>
      <c r="AS5" s="51"/>
      <c r="AT5" s="47"/>
      <c r="AU5" s="47"/>
      <c r="AV5" s="47"/>
      <c r="AW5" s="47"/>
      <c r="AX5" s="60"/>
      <c r="AY5" s="47"/>
    </row>
    <row r="6" spans="1:51" ht="10.5" customHeight="1">
      <c r="A6" s="1487"/>
      <c r="B6" s="1484"/>
      <c r="C6" s="1485"/>
      <c r="D6" s="1485"/>
      <c r="E6" s="1485"/>
      <c r="F6" s="1485"/>
      <c r="G6" s="1485"/>
      <c r="H6" s="1486"/>
      <c r="I6" s="47"/>
      <c r="J6" s="47"/>
      <c r="K6" s="47"/>
      <c r="L6" s="47"/>
      <c r="M6" s="47"/>
      <c r="N6" s="1487"/>
      <c r="O6" s="1484"/>
      <c r="P6" s="1485"/>
      <c r="Q6" s="1485"/>
      <c r="R6" s="1485"/>
      <c r="S6" s="1485"/>
      <c r="T6" s="1485"/>
      <c r="U6" s="1486"/>
      <c r="V6" s="47"/>
      <c r="W6" s="47"/>
      <c r="X6" s="47"/>
      <c r="Y6" s="47"/>
      <c r="Z6" s="47"/>
      <c r="AA6" s="1487"/>
      <c r="AB6" s="1484"/>
      <c r="AC6" s="1485"/>
      <c r="AD6" s="1485"/>
      <c r="AE6" s="1485"/>
      <c r="AF6" s="1485"/>
      <c r="AG6" s="1485"/>
      <c r="AH6" s="1486"/>
      <c r="AI6" s="47"/>
      <c r="AJ6" s="47"/>
      <c r="AK6" s="47"/>
      <c r="AL6" s="47"/>
      <c r="AM6" s="47"/>
      <c r="AN6" s="47"/>
      <c r="AO6" s="47"/>
      <c r="AP6" s="47"/>
      <c r="AQ6" s="47"/>
      <c r="AR6" s="47"/>
      <c r="AS6" s="47"/>
      <c r="AT6" s="47"/>
      <c r="AU6" s="47"/>
      <c r="AV6" s="47"/>
      <c r="AW6" s="47"/>
      <c r="AX6" s="60"/>
    </row>
    <row r="7" spans="1:51" ht="10.5" customHeight="1">
      <c r="A7" s="61"/>
      <c r="B7" s="47"/>
      <c r="C7" s="47"/>
      <c r="D7" s="47"/>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60"/>
    </row>
    <row r="8" spans="1:51" ht="10.5" customHeight="1">
      <c r="A8" s="61"/>
      <c r="B8" s="1487">
        <v>2</v>
      </c>
      <c r="C8" s="1481"/>
      <c r="D8" s="1482"/>
      <c r="E8" s="1482"/>
      <c r="F8" s="1482"/>
      <c r="G8" s="1482"/>
      <c r="H8" s="1482"/>
      <c r="I8" s="1483"/>
      <c r="J8" s="52"/>
      <c r="K8" s="47"/>
      <c r="L8" s="47"/>
      <c r="M8" s="47"/>
      <c r="N8" s="47"/>
      <c r="O8" s="1487">
        <v>2</v>
      </c>
      <c r="P8" s="1481"/>
      <c r="Q8" s="1482"/>
      <c r="R8" s="1482"/>
      <c r="S8" s="1482"/>
      <c r="T8" s="1482"/>
      <c r="U8" s="1482"/>
      <c r="V8" s="1483"/>
      <c r="W8" s="52"/>
      <c r="X8" s="47"/>
      <c r="Y8" s="47"/>
      <c r="Z8" s="47"/>
      <c r="AA8" s="47"/>
      <c r="AB8" s="1487">
        <v>2</v>
      </c>
      <c r="AC8" s="1481"/>
      <c r="AD8" s="1482"/>
      <c r="AE8" s="1482"/>
      <c r="AF8" s="1482"/>
      <c r="AG8" s="1482"/>
      <c r="AH8" s="1482"/>
      <c r="AI8" s="1483"/>
      <c r="AJ8" s="52"/>
      <c r="AK8" s="47"/>
      <c r="AL8" s="47"/>
      <c r="AM8" s="47"/>
      <c r="AN8" s="47"/>
      <c r="AO8" s="47"/>
      <c r="AP8" s="47"/>
      <c r="AQ8" s="47"/>
      <c r="AR8" s="47"/>
      <c r="AS8" s="47"/>
      <c r="AT8" s="47"/>
      <c r="AU8" s="47"/>
      <c r="AV8" s="47"/>
      <c r="AW8" s="47"/>
      <c r="AX8" s="60"/>
    </row>
    <row r="9" spans="1:51" ht="10.5" customHeight="1">
      <c r="A9" s="61"/>
      <c r="B9" s="1487"/>
      <c r="C9" s="1484"/>
      <c r="D9" s="1485"/>
      <c r="E9" s="1485"/>
      <c r="F9" s="1485"/>
      <c r="G9" s="1485"/>
      <c r="H9" s="1485"/>
      <c r="I9" s="1486"/>
      <c r="J9" s="47"/>
      <c r="K9" s="47"/>
      <c r="L9" s="47"/>
      <c r="M9" s="47"/>
      <c r="N9" s="47"/>
      <c r="O9" s="1487"/>
      <c r="P9" s="1484"/>
      <c r="Q9" s="1485"/>
      <c r="R9" s="1485"/>
      <c r="S9" s="1485"/>
      <c r="T9" s="1485"/>
      <c r="U9" s="1485"/>
      <c r="V9" s="1486"/>
      <c r="W9" s="47"/>
      <c r="X9" s="47"/>
      <c r="Y9" s="47"/>
      <c r="Z9" s="47"/>
      <c r="AA9" s="47"/>
      <c r="AB9" s="1487"/>
      <c r="AC9" s="1484"/>
      <c r="AD9" s="1485"/>
      <c r="AE9" s="1485"/>
      <c r="AF9" s="1485"/>
      <c r="AG9" s="1485"/>
      <c r="AH9" s="1485"/>
      <c r="AI9" s="1486"/>
      <c r="AJ9" s="47"/>
      <c r="AK9" s="47"/>
      <c r="AL9" s="47"/>
      <c r="AM9" s="47"/>
      <c r="AN9" s="47"/>
      <c r="AO9" s="47"/>
      <c r="AP9" s="47"/>
      <c r="AQ9" s="47"/>
      <c r="AR9" s="47"/>
      <c r="AS9" s="47"/>
      <c r="AT9" s="47"/>
      <c r="AU9" s="53"/>
      <c r="AV9" s="47"/>
      <c r="AW9" s="47"/>
      <c r="AX9" s="60"/>
    </row>
    <row r="10" spans="1:51" ht="10.5" customHeight="1">
      <c r="A10" s="61"/>
      <c r="B10" s="47"/>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54"/>
      <c r="AV10" s="47"/>
      <c r="AW10" s="47"/>
      <c r="AX10" s="60"/>
    </row>
    <row r="11" spans="1:51" ht="10.5" customHeight="1">
      <c r="A11" s="61"/>
      <c r="B11" s="47"/>
      <c r="C11" s="1487">
        <v>3</v>
      </c>
      <c r="D11" s="1481"/>
      <c r="E11" s="1482"/>
      <c r="F11" s="1482"/>
      <c r="G11" s="1482"/>
      <c r="H11" s="1482"/>
      <c r="I11" s="1482"/>
      <c r="J11" s="1483"/>
      <c r="K11" s="52"/>
      <c r="L11" s="47"/>
      <c r="M11" s="47"/>
      <c r="N11" s="47"/>
      <c r="O11" s="47"/>
      <c r="P11" s="1487">
        <v>3</v>
      </c>
      <c r="Q11" s="1481"/>
      <c r="R11" s="1482"/>
      <c r="S11" s="1482"/>
      <c r="T11" s="1482"/>
      <c r="U11" s="1482"/>
      <c r="V11" s="1482"/>
      <c r="W11" s="1483"/>
      <c r="X11" s="52"/>
      <c r="Y11" s="47"/>
      <c r="Z11" s="47"/>
      <c r="AA11" s="47"/>
      <c r="AB11" s="47"/>
      <c r="AC11" s="1487">
        <v>3</v>
      </c>
      <c r="AD11" s="1481"/>
      <c r="AE11" s="1482"/>
      <c r="AF11" s="1482"/>
      <c r="AG11" s="1482"/>
      <c r="AH11" s="1482"/>
      <c r="AI11" s="1482"/>
      <c r="AJ11" s="1483"/>
      <c r="AK11" s="52"/>
      <c r="AL11" s="47"/>
      <c r="AM11" s="47"/>
      <c r="AN11" s="47"/>
      <c r="AO11" s="47"/>
      <c r="AP11" s="47"/>
      <c r="AQ11" s="47"/>
      <c r="AR11" s="47"/>
      <c r="AS11" s="47"/>
      <c r="AT11" s="47"/>
      <c r="AU11" s="54"/>
      <c r="AV11" s="47"/>
      <c r="AW11" s="47"/>
      <c r="AX11" s="60"/>
    </row>
    <row r="12" spans="1:51" ht="10.5" customHeight="1">
      <c r="A12" s="61"/>
      <c r="B12" s="47"/>
      <c r="C12" s="1487"/>
      <c r="D12" s="1484"/>
      <c r="E12" s="1485"/>
      <c r="F12" s="1485"/>
      <c r="G12" s="1485"/>
      <c r="H12" s="1485"/>
      <c r="I12" s="1485"/>
      <c r="J12" s="1486"/>
      <c r="K12" s="47"/>
      <c r="L12" s="47"/>
      <c r="M12" s="47"/>
      <c r="N12" s="47"/>
      <c r="O12" s="47"/>
      <c r="P12" s="1487"/>
      <c r="Q12" s="1484"/>
      <c r="R12" s="1485"/>
      <c r="S12" s="1485"/>
      <c r="T12" s="1485"/>
      <c r="U12" s="1485"/>
      <c r="V12" s="1485"/>
      <c r="W12" s="1486"/>
      <c r="X12" s="47"/>
      <c r="Y12" s="47"/>
      <c r="Z12" s="47"/>
      <c r="AA12" s="47"/>
      <c r="AB12" s="47"/>
      <c r="AC12" s="1487"/>
      <c r="AD12" s="1484"/>
      <c r="AE12" s="1485"/>
      <c r="AF12" s="1485"/>
      <c r="AG12" s="1485"/>
      <c r="AH12" s="1485"/>
      <c r="AI12" s="1485"/>
      <c r="AJ12" s="1486"/>
      <c r="AK12" s="47"/>
      <c r="AL12" s="47"/>
      <c r="AM12" s="47"/>
      <c r="AN12" s="47"/>
      <c r="AO12" s="47"/>
      <c r="AP12" s="47"/>
      <c r="AQ12" s="47"/>
      <c r="AR12" s="47"/>
      <c r="AS12" s="47"/>
      <c r="AT12" s="47"/>
      <c r="AU12" s="54"/>
      <c r="AV12" s="47"/>
      <c r="AW12" s="47"/>
      <c r="AX12" s="60"/>
    </row>
    <row r="13" spans="1:51" ht="10.5" customHeight="1">
      <c r="A13" s="61"/>
      <c r="B13" s="47"/>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54"/>
      <c r="AV13" s="47"/>
      <c r="AW13" s="47"/>
      <c r="AX13" s="60"/>
    </row>
    <row r="14" spans="1:51" ht="10.5" customHeight="1">
      <c r="A14" s="61"/>
      <c r="B14" s="47"/>
      <c r="C14" s="47"/>
      <c r="D14" s="1487">
        <v>4</v>
      </c>
      <c r="E14" s="1481"/>
      <c r="F14" s="1482"/>
      <c r="G14" s="1482"/>
      <c r="H14" s="1482"/>
      <c r="I14" s="1482"/>
      <c r="J14" s="1482"/>
      <c r="K14" s="1483"/>
      <c r="L14" s="52"/>
      <c r="M14" s="47"/>
      <c r="N14" s="47"/>
      <c r="O14" s="47"/>
      <c r="P14" s="47"/>
      <c r="Q14" s="1487">
        <v>4</v>
      </c>
      <c r="R14" s="1481"/>
      <c r="S14" s="1482"/>
      <c r="T14" s="1482"/>
      <c r="U14" s="1482"/>
      <c r="V14" s="1482"/>
      <c r="W14" s="1482"/>
      <c r="X14" s="1483"/>
      <c r="Y14" s="52"/>
      <c r="Z14" s="47"/>
      <c r="AA14" s="47"/>
      <c r="AB14" s="47"/>
      <c r="AC14" s="47"/>
      <c r="AD14" s="1487">
        <v>4</v>
      </c>
      <c r="AE14" s="1481"/>
      <c r="AF14" s="1482"/>
      <c r="AG14" s="1482"/>
      <c r="AH14" s="1482"/>
      <c r="AI14" s="1482"/>
      <c r="AJ14" s="1482"/>
      <c r="AK14" s="1483"/>
      <c r="AL14" s="52"/>
      <c r="AM14" s="47"/>
      <c r="AN14" s="47"/>
      <c r="AO14" s="47"/>
      <c r="AP14" s="47"/>
      <c r="AQ14" s="47"/>
      <c r="AR14" s="47"/>
      <c r="AS14" s="47"/>
      <c r="AT14" s="47"/>
      <c r="AU14" s="54"/>
      <c r="AV14" s="47"/>
      <c r="AW14" s="47"/>
      <c r="AX14" s="60"/>
    </row>
    <row r="15" spans="1:51" ht="10.5" customHeight="1">
      <c r="A15" s="61"/>
      <c r="B15" s="47"/>
      <c r="C15" s="47"/>
      <c r="D15" s="1487"/>
      <c r="E15" s="1484"/>
      <c r="F15" s="1485"/>
      <c r="G15" s="1485"/>
      <c r="H15" s="1485"/>
      <c r="I15" s="1485"/>
      <c r="J15" s="1485"/>
      <c r="K15" s="1486"/>
      <c r="L15" s="47"/>
      <c r="M15" s="47"/>
      <c r="N15" s="47"/>
      <c r="O15" s="47"/>
      <c r="P15" s="47"/>
      <c r="Q15" s="1487"/>
      <c r="R15" s="1484"/>
      <c r="S15" s="1485"/>
      <c r="T15" s="1485"/>
      <c r="U15" s="1485"/>
      <c r="V15" s="1485"/>
      <c r="W15" s="1485"/>
      <c r="X15" s="1486"/>
      <c r="Y15" s="47"/>
      <c r="Z15" s="47"/>
      <c r="AA15" s="47"/>
      <c r="AB15" s="47"/>
      <c r="AC15" s="47"/>
      <c r="AD15" s="1487"/>
      <c r="AE15" s="1484"/>
      <c r="AF15" s="1485"/>
      <c r="AG15" s="1485"/>
      <c r="AH15" s="1485"/>
      <c r="AI15" s="1485"/>
      <c r="AJ15" s="1485"/>
      <c r="AK15" s="1486"/>
      <c r="AL15" s="47"/>
      <c r="AM15" s="47"/>
      <c r="AN15" s="47"/>
      <c r="AO15" s="47"/>
      <c r="AP15" s="47"/>
      <c r="AQ15" s="47"/>
      <c r="AR15" s="47"/>
      <c r="AS15" s="47"/>
      <c r="AT15" s="47"/>
      <c r="AU15" s="54"/>
      <c r="AV15" s="47"/>
      <c r="AW15" s="47"/>
      <c r="AX15" s="60"/>
    </row>
    <row r="16" spans="1:51" ht="10.5" customHeight="1">
      <c r="A16" s="61"/>
      <c r="B16" s="47"/>
      <c r="C16" s="47"/>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54"/>
      <c r="AV16" s="47"/>
      <c r="AW16" s="47"/>
      <c r="AX16" s="60"/>
    </row>
    <row r="17" spans="1:50" ht="10.5" customHeight="1">
      <c r="A17" s="63"/>
      <c r="B17" s="47"/>
      <c r="C17" s="47"/>
      <c r="D17" s="47"/>
      <c r="E17" s="1487">
        <v>5</v>
      </c>
      <c r="F17" s="1481"/>
      <c r="G17" s="1482"/>
      <c r="H17" s="1482"/>
      <c r="I17" s="1482"/>
      <c r="J17" s="1482"/>
      <c r="K17" s="1482"/>
      <c r="L17" s="1483"/>
      <c r="M17" s="52"/>
      <c r="N17" s="47"/>
      <c r="O17" s="47"/>
      <c r="P17" s="47"/>
      <c r="Q17" s="47"/>
      <c r="R17" s="1487">
        <v>5</v>
      </c>
      <c r="S17" s="1481"/>
      <c r="T17" s="1482"/>
      <c r="U17" s="1482"/>
      <c r="V17" s="1482"/>
      <c r="W17" s="1482"/>
      <c r="X17" s="1482"/>
      <c r="Y17" s="1483"/>
      <c r="Z17" s="52"/>
      <c r="AA17" s="47"/>
      <c r="AB17" s="47"/>
      <c r="AC17" s="47"/>
      <c r="AD17" s="47"/>
      <c r="AE17" s="1487">
        <v>5</v>
      </c>
      <c r="AF17" s="1481"/>
      <c r="AG17" s="1482"/>
      <c r="AH17" s="1482"/>
      <c r="AI17" s="1482"/>
      <c r="AJ17" s="1482"/>
      <c r="AK17" s="1482"/>
      <c r="AL17" s="1483"/>
      <c r="AM17" s="52"/>
      <c r="AN17" s="47"/>
      <c r="AO17" s="47"/>
      <c r="AP17" s="47"/>
      <c r="AQ17" s="47"/>
      <c r="AR17" s="47"/>
      <c r="AS17" s="47"/>
      <c r="AT17" s="47"/>
      <c r="AU17" s="54"/>
      <c r="AV17" s="47"/>
      <c r="AW17" s="47"/>
      <c r="AX17" s="60"/>
    </row>
    <row r="18" spans="1:50" ht="10.5" customHeight="1">
      <c r="A18" s="63"/>
      <c r="B18" s="47"/>
      <c r="C18" s="47"/>
      <c r="D18" s="47"/>
      <c r="E18" s="1487"/>
      <c r="F18" s="1484"/>
      <c r="G18" s="1485"/>
      <c r="H18" s="1485"/>
      <c r="I18" s="1485"/>
      <c r="J18" s="1485"/>
      <c r="K18" s="1485"/>
      <c r="L18" s="1486"/>
      <c r="M18" s="47"/>
      <c r="N18" s="47"/>
      <c r="O18" s="47"/>
      <c r="P18" s="47"/>
      <c r="Q18" s="47"/>
      <c r="R18" s="1487"/>
      <c r="S18" s="1484"/>
      <c r="T18" s="1485"/>
      <c r="U18" s="1485"/>
      <c r="V18" s="1485"/>
      <c r="W18" s="1485"/>
      <c r="X18" s="1485"/>
      <c r="Y18" s="1486"/>
      <c r="Z18" s="47"/>
      <c r="AA18" s="47"/>
      <c r="AB18" s="47"/>
      <c r="AC18" s="47"/>
      <c r="AD18" s="47"/>
      <c r="AE18" s="1487"/>
      <c r="AF18" s="1484"/>
      <c r="AG18" s="1485"/>
      <c r="AH18" s="1485"/>
      <c r="AI18" s="1485"/>
      <c r="AJ18" s="1485"/>
      <c r="AK18" s="1485"/>
      <c r="AL18" s="1486"/>
      <c r="AM18" s="47"/>
      <c r="AN18" s="47"/>
      <c r="AO18" s="47"/>
      <c r="AP18" s="47"/>
      <c r="AQ18" s="47"/>
      <c r="AR18" s="47"/>
      <c r="AS18" s="47"/>
      <c r="AT18" s="47"/>
      <c r="AU18" s="54"/>
      <c r="AV18" s="47"/>
      <c r="AW18" s="47"/>
      <c r="AX18" s="60"/>
    </row>
    <row r="19" spans="1:50" ht="10.5" customHeight="1">
      <c r="A19" s="63"/>
      <c r="B19" s="47"/>
      <c r="C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54"/>
      <c r="AV19" s="47"/>
      <c r="AW19" s="47"/>
      <c r="AX19" s="60"/>
    </row>
    <row r="20" spans="1:50" ht="10.5" customHeight="1" thickBot="1">
      <c r="A20" s="61"/>
      <c r="B20" s="47"/>
      <c r="C20" s="47"/>
      <c r="D20" s="47"/>
      <c r="E20" s="47"/>
      <c r="F20" s="1487">
        <v>6</v>
      </c>
      <c r="G20" s="1481"/>
      <c r="H20" s="1482"/>
      <c r="I20" s="1482"/>
      <c r="J20" s="1482"/>
      <c r="K20" s="1482"/>
      <c r="L20" s="1482"/>
      <c r="M20" s="1483"/>
      <c r="N20" s="52"/>
      <c r="O20" s="47"/>
      <c r="P20" s="47"/>
      <c r="Q20" s="47"/>
      <c r="R20" s="47"/>
      <c r="S20" s="1487">
        <v>6</v>
      </c>
      <c r="T20" s="1481"/>
      <c r="U20" s="1482"/>
      <c r="V20" s="1482"/>
      <c r="W20" s="1482"/>
      <c r="X20" s="1482"/>
      <c r="Y20" s="1482"/>
      <c r="Z20" s="1483"/>
      <c r="AA20" s="52"/>
      <c r="AB20" s="47"/>
      <c r="AC20" s="47"/>
      <c r="AD20" s="47"/>
      <c r="AE20" s="47"/>
      <c r="AF20" s="1487">
        <v>6</v>
      </c>
      <c r="AG20" s="1481"/>
      <c r="AH20" s="1482"/>
      <c r="AI20" s="1482"/>
      <c r="AJ20" s="1482"/>
      <c r="AK20" s="1482"/>
      <c r="AL20" s="1482"/>
      <c r="AM20" s="1483"/>
      <c r="AN20" s="52"/>
      <c r="AO20" s="47"/>
      <c r="AP20" s="47"/>
      <c r="AQ20" s="47"/>
      <c r="AR20" s="47"/>
      <c r="AS20" s="47"/>
      <c r="AT20" s="47"/>
      <c r="AU20" s="54"/>
      <c r="AV20" s="47"/>
      <c r="AW20" s="47"/>
      <c r="AX20" s="60"/>
    </row>
    <row r="21" spans="1:50" ht="10.5" customHeight="1">
      <c r="A21" s="61"/>
      <c r="B21" s="47"/>
      <c r="C21" s="47"/>
      <c r="D21" s="47"/>
      <c r="E21" s="47"/>
      <c r="F21" s="1487"/>
      <c r="G21" s="1484"/>
      <c r="H21" s="1485"/>
      <c r="I21" s="1485"/>
      <c r="J21" s="1485"/>
      <c r="K21" s="1485"/>
      <c r="L21" s="1485"/>
      <c r="M21" s="1486"/>
      <c r="N21" s="47"/>
      <c r="O21" s="47"/>
      <c r="P21" s="47"/>
      <c r="Q21" s="47"/>
      <c r="R21" s="47"/>
      <c r="S21" s="1487"/>
      <c r="T21" s="1484"/>
      <c r="U21" s="1485"/>
      <c r="V21" s="1485"/>
      <c r="W21" s="1485"/>
      <c r="X21" s="1485"/>
      <c r="Y21" s="1485"/>
      <c r="Z21" s="1486"/>
      <c r="AA21" s="47"/>
      <c r="AB21" s="47"/>
      <c r="AC21" s="47"/>
      <c r="AD21" s="47"/>
      <c r="AE21" s="47"/>
      <c r="AF21" s="1487"/>
      <c r="AG21" s="1484"/>
      <c r="AH21" s="1485"/>
      <c r="AI21" s="1485"/>
      <c r="AJ21" s="1485"/>
      <c r="AK21" s="1485"/>
      <c r="AL21" s="1485"/>
      <c r="AM21" s="1486"/>
      <c r="AN21" s="47"/>
      <c r="AO21" s="47"/>
      <c r="AP21" s="47"/>
      <c r="AQ21" s="47"/>
      <c r="AR21" s="47"/>
      <c r="AS21" s="47"/>
      <c r="AT21" s="1498" t="s">
        <v>31</v>
      </c>
      <c r="AU21" s="1499"/>
      <c r="AV21" s="1499"/>
      <c r="AW21" s="1500"/>
      <c r="AX21" s="60"/>
    </row>
    <row r="22" spans="1:50" ht="10.5" customHeight="1" thickBot="1">
      <c r="A22" s="62"/>
      <c r="B22" s="47"/>
      <c r="C22" s="47"/>
      <c r="D22" s="47"/>
      <c r="E22" s="47"/>
      <c r="F22" s="47"/>
      <c r="G22" s="47"/>
      <c r="H22" s="47"/>
      <c r="I22" s="47"/>
      <c r="J22" s="47"/>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1501"/>
      <c r="AU22" s="1502"/>
      <c r="AV22" s="1502"/>
      <c r="AW22" s="1503"/>
      <c r="AX22" s="60"/>
    </row>
    <row r="23" spans="1:50" ht="10.5" customHeight="1">
      <c r="A23" s="62"/>
      <c r="B23" s="47"/>
      <c r="C23" s="47"/>
      <c r="D23" s="47"/>
      <c r="E23" s="47"/>
      <c r="F23" s="47"/>
      <c r="G23" s="1487">
        <v>7</v>
      </c>
      <c r="H23" s="1481"/>
      <c r="I23" s="1482"/>
      <c r="J23" s="1482"/>
      <c r="K23" s="1482"/>
      <c r="L23" s="1482"/>
      <c r="M23" s="1482"/>
      <c r="N23" s="1483"/>
      <c r="O23" s="52"/>
      <c r="P23" s="47"/>
      <c r="Q23" s="47"/>
      <c r="R23" s="47"/>
      <c r="S23" s="47"/>
      <c r="T23" s="1487">
        <v>7</v>
      </c>
      <c r="U23" s="1481"/>
      <c r="V23" s="1482"/>
      <c r="W23" s="1482"/>
      <c r="X23" s="1482"/>
      <c r="Y23" s="1482"/>
      <c r="Z23" s="1482"/>
      <c r="AA23" s="1483"/>
      <c r="AB23" s="52"/>
      <c r="AC23" s="47"/>
      <c r="AD23" s="47"/>
      <c r="AE23" s="47"/>
      <c r="AF23" s="47"/>
      <c r="AG23" s="1487">
        <v>7</v>
      </c>
      <c r="AH23" s="1481"/>
      <c r="AI23" s="1482"/>
      <c r="AJ23" s="1482"/>
      <c r="AK23" s="1482"/>
      <c r="AL23" s="1482"/>
      <c r="AM23" s="1482"/>
      <c r="AN23" s="1483"/>
      <c r="AO23" s="52"/>
      <c r="AP23" s="47"/>
      <c r="AQ23" s="47"/>
      <c r="AR23" s="47"/>
      <c r="AS23" s="47"/>
      <c r="AT23" s="1488"/>
      <c r="AU23" s="1489"/>
      <c r="AV23" s="1489"/>
      <c r="AW23" s="1490"/>
      <c r="AX23" s="60"/>
    </row>
    <row r="24" spans="1:50" ht="10.5" customHeight="1">
      <c r="A24" s="62"/>
      <c r="B24" s="55"/>
      <c r="C24" s="47"/>
      <c r="D24" s="47"/>
      <c r="E24" s="47"/>
      <c r="F24" s="47"/>
      <c r="G24" s="1487"/>
      <c r="H24" s="1484"/>
      <c r="I24" s="1485"/>
      <c r="J24" s="1485"/>
      <c r="K24" s="1485"/>
      <c r="L24" s="1485"/>
      <c r="M24" s="1485"/>
      <c r="N24" s="1486"/>
      <c r="O24" s="55"/>
      <c r="P24" s="47"/>
      <c r="Q24" s="47"/>
      <c r="R24" s="47"/>
      <c r="S24" s="47"/>
      <c r="T24" s="1487"/>
      <c r="U24" s="1484"/>
      <c r="V24" s="1485"/>
      <c r="W24" s="1485"/>
      <c r="X24" s="1485"/>
      <c r="Y24" s="1485"/>
      <c r="Z24" s="1485"/>
      <c r="AA24" s="1486"/>
      <c r="AB24" s="55"/>
      <c r="AC24" s="47"/>
      <c r="AD24" s="47"/>
      <c r="AE24" s="47"/>
      <c r="AF24" s="47"/>
      <c r="AG24" s="1487"/>
      <c r="AH24" s="1484"/>
      <c r="AI24" s="1485"/>
      <c r="AJ24" s="1485"/>
      <c r="AK24" s="1485"/>
      <c r="AL24" s="1485"/>
      <c r="AM24" s="1485"/>
      <c r="AN24" s="1486"/>
      <c r="AO24" s="47"/>
      <c r="AP24" s="47"/>
      <c r="AQ24" s="47"/>
      <c r="AR24" s="47"/>
      <c r="AS24" s="47"/>
      <c r="AT24" s="1488"/>
      <c r="AU24" s="1489"/>
      <c r="AV24" s="1489"/>
      <c r="AW24" s="1490"/>
      <c r="AX24" s="60"/>
    </row>
    <row r="25" spans="1:50" ht="10.5" customHeight="1">
      <c r="A25" s="64"/>
      <c r="B25" s="55"/>
      <c r="C25" s="47"/>
      <c r="D25" s="47"/>
      <c r="E25" s="47"/>
      <c r="F25" s="47"/>
      <c r="G25" s="47"/>
      <c r="H25" s="47"/>
      <c r="I25" s="47"/>
      <c r="J25" s="47"/>
      <c r="K25" s="47"/>
      <c r="L25" s="47"/>
      <c r="M25" s="47"/>
      <c r="N25" s="47"/>
      <c r="O25" s="47"/>
      <c r="P25" s="47"/>
      <c r="Q25" s="47"/>
      <c r="R25" s="47"/>
      <c r="S25" s="47"/>
      <c r="T25" s="47"/>
      <c r="U25" s="55"/>
      <c r="V25" s="47"/>
      <c r="W25" s="56"/>
      <c r="X25" s="57"/>
      <c r="Y25" s="57"/>
      <c r="Z25" s="55"/>
      <c r="AA25" s="55"/>
      <c r="AB25" s="55"/>
      <c r="AC25" s="47"/>
      <c r="AD25" s="47"/>
      <c r="AE25" s="47"/>
      <c r="AF25" s="47"/>
      <c r="AG25" s="47"/>
      <c r="AH25" s="47"/>
      <c r="AI25" s="47"/>
      <c r="AJ25" s="47"/>
      <c r="AK25" s="47"/>
      <c r="AL25" s="47"/>
      <c r="AM25" s="47"/>
      <c r="AN25" s="47"/>
      <c r="AO25" s="47"/>
      <c r="AP25" s="47"/>
      <c r="AQ25" s="47"/>
      <c r="AR25" s="47"/>
      <c r="AS25" s="47"/>
      <c r="AT25" s="1488"/>
      <c r="AU25" s="1489"/>
      <c r="AV25" s="1489"/>
      <c r="AW25" s="1490"/>
      <c r="AX25" s="60"/>
    </row>
    <row r="26" spans="1:50" ht="10.5" customHeight="1">
      <c r="A26" s="61"/>
      <c r="B26" s="47"/>
      <c r="C26" s="47"/>
      <c r="D26" s="47"/>
      <c r="E26" s="47"/>
      <c r="F26" s="47"/>
      <c r="G26" s="47"/>
      <c r="H26" s="47"/>
      <c r="I26" s="47"/>
      <c r="J26" s="47"/>
      <c r="K26" s="47"/>
      <c r="L26" s="47"/>
      <c r="M26" s="47"/>
      <c r="N26" s="47"/>
      <c r="O26" s="47"/>
      <c r="P26" s="47"/>
      <c r="Q26" s="47"/>
      <c r="R26" s="47"/>
      <c r="S26" s="47"/>
      <c r="T26" s="47"/>
      <c r="U26" s="47"/>
      <c r="V26" s="47"/>
      <c r="W26" s="57"/>
      <c r="X26" s="57"/>
      <c r="Y26" s="57"/>
      <c r="Z26" s="47"/>
      <c r="AA26" s="47"/>
      <c r="AB26" s="47"/>
      <c r="AC26" s="47"/>
      <c r="AD26" s="47"/>
      <c r="AE26" s="47"/>
      <c r="AF26" s="47"/>
      <c r="AG26" s="47"/>
      <c r="AH26" s="47"/>
      <c r="AI26" s="47"/>
      <c r="AJ26" s="47"/>
      <c r="AK26" s="47"/>
      <c r="AL26" s="47"/>
      <c r="AM26" s="47"/>
      <c r="AN26" s="47"/>
      <c r="AO26" s="47"/>
      <c r="AP26" s="47"/>
      <c r="AQ26" s="47"/>
      <c r="AR26" s="47"/>
      <c r="AS26" s="47"/>
      <c r="AT26" s="1488"/>
      <c r="AU26" s="1489"/>
      <c r="AV26" s="1489"/>
      <c r="AW26" s="1490"/>
      <c r="AX26" s="60"/>
    </row>
    <row r="27" spans="1:50" ht="10.5" customHeight="1">
      <c r="A27" s="61"/>
      <c r="B27" s="47"/>
      <c r="C27" s="47"/>
      <c r="D27" s="47"/>
      <c r="E27" s="47"/>
      <c r="F27" s="47"/>
      <c r="G27" s="47"/>
      <c r="H27" s="58"/>
      <c r="I27" s="47"/>
      <c r="J27" s="47"/>
      <c r="K27" s="47"/>
      <c r="L27" s="47"/>
      <c r="M27" s="47"/>
      <c r="N27" s="58"/>
      <c r="O27" s="57"/>
      <c r="P27" s="57"/>
      <c r="Q27" s="57"/>
      <c r="R27" s="58"/>
      <c r="S27" s="47"/>
      <c r="T27" s="47"/>
      <c r="U27" s="47"/>
      <c r="V27" s="47"/>
      <c r="W27" s="58"/>
      <c r="X27" s="57"/>
      <c r="Y27" s="57"/>
      <c r="Z27" s="47"/>
      <c r="AA27" s="47"/>
      <c r="AB27" s="47"/>
      <c r="AC27" s="47"/>
      <c r="AD27" s="47"/>
      <c r="AE27" s="47"/>
      <c r="AF27" s="47"/>
      <c r="AG27" s="47"/>
      <c r="AH27" s="58"/>
      <c r="AI27" s="47"/>
      <c r="AJ27" s="47"/>
      <c r="AK27" s="47"/>
      <c r="AL27" s="47"/>
      <c r="AM27" s="47"/>
      <c r="AN27" s="58"/>
      <c r="AO27" s="57"/>
      <c r="AP27" s="57"/>
      <c r="AQ27" s="57"/>
      <c r="AR27" s="58"/>
      <c r="AS27" s="47"/>
      <c r="AT27" s="1488"/>
      <c r="AU27" s="1489"/>
      <c r="AV27" s="1489"/>
      <c r="AW27" s="1490"/>
      <c r="AX27" s="60"/>
    </row>
    <row r="28" spans="1:50" ht="10.5" customHeight="1">
      <c r="A28" s="61"/>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1488"/>
      <c r="AU28" s="1489"/>
      <c r="AV28" s="1489"/>
      <c r="AW28" s="1490"/>
      <c r="AX28" s="60"/>
    </row>
    <row r="29" spans="1:50" ht="10.5" customHeight="1" thickBot="1">
      <c r="A29" s="61"/>
      <c r="B29" s="47"/>
      <c r="C29" s="47"/>
      <c r="D29" s="47"/>
      <c r="E29" s="47"/>
      <c r="F29" s="47"/>
      <c r="G29" s="1487">
        <v>1</v>
      </c>
      <c r="H29" s="1481"/>
      <c r="I29" s="1482"/>
      <c r="J29" s="1482"/>
      <c r="K29" s="1482"/>
      <c r="L29" s="1482"/>
      <c r="M29" s="1482"/>
      <c r="N29" s="1483"/>
      <c r="O29" s="52"/>
      <c r="P29" s="47"/>
      <c r="Q29" s="47"/>
      <c r="R29" s="47"/>
      <c r="S29" s="47"/>
      <c r="T29" s="1487">
        <v>1</v>
      </c>
      <c r="U29" s="1481"/>
      <c r="V29" s="1482"/>
      <c r="W29" s="1482"/>
      <c r="X29" s="1482"/>
      <c r="Y29" s="1482"/>
      <c r="Z29" s="1482"/>
      <c r="AA29" s="1483"/>
      <c r="AB29" s="52"/>
      <c r="AC29" s="47"/>
      <c r="AD29" s="47"/>
      <c r="AE29" s="47"/>
      <c r="AF29" s="47"/>
      <c r="AG29" s="1487">
        <v>1</v>
      </c>
      <c r="AH29" s="1481"/>
      <c r="AI29" s="1482"/>
      <c r="AJ29" s="1482"/>
      <c r="AK29" s="1482"/>
      <c r="AL29" s="1482"/>
      <c r="AM29" s="1482"/>
      <c r="AN29" s="1483"/>
      <c r="AO29" s="52"/>
      <c r="AP29" s="47"/>
      <c r="AQ29" s="47"/>
      <c r="AR29" s="47"/>
      <c r="AS29" s="47"/>
      <c r="AT29" s="1491"/>
      <c r="AU29" s="1492"/>
      <c r="AV29" s="1492"/>
      <c r="AW29" s="1493"/>
      <c r="AX29" s="60"/>
    </row>
    <row r="30" spans="1:50" ht="10.5" customHeight="1">
      <c r="A30" s="61"/>
      <c r="B30" s="47"/>
      <c r="C30" s="47"/>
      <c r="D30" s="47"/>
      <c r="E30" s="47"/>
      <c r="F30" s="47"/>
      <c r="G30" s="1487"/>
      <c r="H30" s="1484"/>
      <c r="I30" s="1485"/>
      <c r="J30" s="1485"/>
      <c r="K30" s="1485"/>
      <c r="L30" s="1485"/>
      <c r="M30" s="1485"/>
      <c r="N30" s="1486"/>
      <c r="O30" s="47"/>
      <c r="P30" s="47"/>
      <c r="Q30" s="47"/>
      <c r="R30" s="47"/>
      <c r="S30" s="47"/>
      <c r="T30" s="1487"/>
      <c r="U30" s="1484"/>
      <c r="V30" s="1485"/>
      <c r="W30" s="1485"/>
      <c r="X30" s="1485"/>
      <c r="Y30" s="1485"/>
      <c r="Z30" s="1485"/>
      <c r="AA30" s="1486"/>
      <c r="AB30" s="47"/>
      <c r="AC30" s="47"/>
      <c r="AD30" s="47"/>
      <c r="AE30" s="47"/>
      <c r="AF30" s="47"/>
      <c r="AG30" s="1487"/>
      <c r="AH30" s="1484"/>
      <c r="AI30" s="1485"/>
      <c r="AJ30" s="1485"/>
      <c r="AK30" s="1485"/>
      <c r="AL30" s="1485"/>
      <c r="AM30" s="1485"/>
      <c r="AN30" s="1486"/>
      <c r="AO30" s="47"/>
      <c r="AP30" s="47"/>
      <c r="AQ30" s="47"/>
      <c r="AR30" s="47"/>
      <c r="AS30" s="47"/>
      <c r="AT30" s="47"/>
      <c r="AU30" s="47"/>
      <c r="AV30" s="47"/>
      <c r="AW30" s="47"/>
      <c r="AX30" s="60"/>
    </row>
    <row r="31" spans="1:50" ht="10.5" customHeight="1">
      <c r="A31" s="61"/>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60"/>
    </row>
    <row r="32" spans="1:50" ht="10.5" customHeight="1">
      <c r="A32" s="61"/>
      <c r="B32" s="47"/>
      <c r="C32" s="47"/>
      <c r="D32" s="47"/>
      <c r="E32" s="47"/>
      <c r="F32" s="1487">
        <v>2</v>
      </c>
      <c r="G32" s="1481"/>
      <c r="H32" s="1482"/>
      <c r="I32" s="1482"/>
      <c r="J32" s="1482"/>
      <c r="K32" s="1482"/>
      <c r="L32" s="1482"/>
      <c r="M32" s="1483"/>
      <c r="N32" s="52"/>
      <c r="O32" s="47"/>
      <c r="P32" s="47"/>
      <c r="Q32" s="47"/>
      <c r="R32" s="47"/>
      <c r="S32" s="1487">
        <v>2</v>
      </c>
      <c r="T32" s="1481"/>
      <c r="U32" s="1482"/>
      <c r="V32" s="1482"/>
      <c r="W32" s="1482"/>
      <c r="X32" s="1482"/>
      <c r="Y32" s="1482"/>
      <c r="Z32" s="1483"/>
      <c r="AA32" s="52"/>
      <c r="AB32" s="47"/>
      <c r="AC32" s="47"/>
      <c r="AD32" s="47"/>
      <c r="AE32" s="47"/>
      <c r="AF32" s="1487">
        <v>2</v>
      </c>
      <c r="AG32" s="1481"/>
      <c r="AH32" s="1482"/>
      <c r="AI32" s="1482"/>
      <c r="AJ32" s="1482"/>
      <c r="AK32" s="1482"/>
      <c r="AL32" s="1482"/>
      <c r="AM32" s="1483"/>
      <c r="AN32" s="52"/>
      <c r="AO32" s="47"/>
      <c r="AP32" s="47"/>
      <c r="AQ32" s="47"/>
      <c r="AR32" s="47"/>
      <c r="AS32" s="47"/>
      <c r="AT32" s="47"/>
      <c r="AU32" s="47"/>
      <c r="AV32" s="47"/>
      <c r="AW32" s="47"/>
      <c r="AX32" s="60"/>
    </row>
    <row r="33" spans="1:50" ht="10.5" customHeight="1">
      <c r="A33" s="61"/>
      <c r="B33" s="47"/>
      <c r="C33" s="47"/>
      <c r="D33" s="47"/>
      <c r="E33" s="47"/>
      <c r="F33" s="1487"/>
      <c r="G33" s="1484"/>
      <c r="H33" s="1485"/>
      <c r="I33" s="1485"/>
      <c r="J33" s="1485"/>
      <c r="K33" s="1485"/>
      <c r="L33" s="1485"/>
      <c r="M33" s="1486"/>
      <c r="N33" s="47"/>
      <c r="O33" s="47"/>
      <c r="P33" s="47"/>
      <c r="Q33" s="47"/>
      <c r="R33" s="47"/>
      <c r="S33" s="1487"/>
      <c r="T33" s="1484"/>
      <c r="U33" s="1485"/>
      <c r="V33" s="1485"/>
      <c r="W33" s="1485"/>
      <c r="X33" s="1485"/>
      <c r="Y33" s="1485"/>
      <c r="Z33" s="1486"/>
      <c r="AA33" s="47"/>
      <c r="AB33" s="47"/>
      <c r="AC33" s="47"/>
      <c r="AD33" s="47"/>
      <c r="AE33" s="47"/>
      <c r="AF33" s="1487"/>
      <c r="AG33" s="1484"/>
      <c r="AH33" s="1485"/>
      <c r="AI33" s="1485"/>
      <c r="AJ33" s="1485"/>
      <c r="AK33" s="1485"/>
      <c r="AL33" s="1485"/>
      <c r="AM33" s="1486"/>
      <c r="AN33" s="47"/>
      <c r="AO33" s="47"/>
      <c r="AP33" s="47"/>
      <c r="AQ33" s="47"/>
      <c r="AR33" s="47"/>
      <c r="AS33" s="47"/>
      <c r="AT33" s="47"/>
      <c r="AU33" s="47"/>
      <c r="AV33" s="47"/>
      <c r="AW33" s="47"/>
      <c r="AX33" s="60"/>
    </row>
    <row r="34" spans="1:50" ht="10.5" customHeight="1">
      <c r="A34" s="61"/>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60"/>
    </row>
    <row r="35" spans="1:50" ht="10.5" customHeight="1">
      <c r="A35" s="61"/>
      <c r="B35" s="47"/>
      <c r="C35" s="47"/>
      <c r="D35" s="47"/>
      <c r="E35" s="1487">
        <v>3</v>
      </c>
      <c r="F35" s="1481"/>
      <c r="G35" s="1482"/>
      <c r="H35" s="1482"/>
      <c r="I35" s="1482"/>
      <c r="J35" s="1482"/>
      <c r="K35" s="1482"/>
      <c r="L35" s="1483"/>
      <c r="M35" s="52"/>
      <c r="N35" s="47"/>
      <c r="O35" s="47"/>
      <c r="P35" s="47"/>
      <c r="Q35" s="47"/>
      <c r="R35" s="1487">
        <v>3</v>
      </c>
      <c r="S35" s="1481"/>
      <c r="T35" s="1482"/>
      <c r="U35" s="1482"/>
      <c r="V35" s="1482"/>
      <c r="W35" s="1482"/>
      <c r="X35" s="1482"/>
      <c r="Y35" s="1483"/>
      <c r="Z35" s="52"/>
      <c r="AA35" s="47"/>
      <c r="AB35" s="47"/>
      <c r="AC35" s="47"/>
      <c r="AD35" s="47"/>
      <c r="AE35" s="1487">
        <v>3</v>
      </c>
      <c r="AF35" s="1481"/>
      <c r="AG35" s="1482"/>
      <c r="AH35" s="1482"/>
      <c r="AI35" s="1482"/>
      <c r="AJ35" s="1482"/>
      <c r="AK35" s="1482"/>
      <c r="AL35" s="1483"/>
      <c r="AM35" s="52"/>
      <c r="AN35" s="47"/>
      <c r="AO35" s="47"/>
      <c r="AP35" s="47"/>
      <c r="AQ35" s="47"/>
      <c r="AR35" s="47"/>
      <c r="AS35" s="47"/>
      <c r="AT35" s="47"/>
      <c r="AU35" s="47"/>
      <c r="AV35" s="47"/>
      <c r="AW35" s="47"/>
      <c r="AX35" s="60"/>
    </row>
    <row r="36" spans="1:50" ht="10.5" customHeight="1">
      <c r="A36" s="61"/>
      <c r="B36" s="47"/>
      <c r="C36" s="47"/>
      <c r="D36" s="47"/>
      <c r="E36" s="1487"/>
      <c r="F36" s="1484"/>
      <c r="G36" s="1485"/>
      <c r="H36" s="1485"/>
      <c r="I36" s="1485"/>
      <c r="J36" s="1485"/>
      <c r="K36" s="1485"/>
      <c r="L36" s="1486"/>
      <c r="M36" s="47"/>
      <c r="N36" s="47"/>
      <c r="O36" s="47"/>
      <c r="P36" s="47"/>
      <c r="Q36" s="47"/>
      <c r="R36" s="1487"/>
      <c r="S36" s="1484"/>
      <c r="T36" s="1485"/>
      <c r="U36" s="1485"/>
      <c r="V36" s="1485"/>
      <c r="W36" s="1485"/>
      <c r="X36" s="1485"/>
      <c r="Y36" s="1486"/>
      <c r="Z36" s="47"/>
      <c r="AA36" s="47"/>
      <c r="AB36" s="47"/>
      <c r="AC36" s="47"/>
      <c r="AD36" s="47"/>
      <c r="AE36" s="1487"/>
      <c r="AF36" s="1484"/>
      <c r="AG36" s="1485"/>
      <c r="AH36" s="1485"/>
      <c r="AI36" s="1485"/>
      <c r="AJ36" s="1485"/>
      <c r="AK36" s="1485"/>
      <c r="AL36" s="1486"/>
      <c r="AM36" s="47"/>
      <c r="AN36" s="47"/>
      <c r="AO36" s="47"/>
      <c r="AP36" s="47"/>
      <c r="AQ36" s="47"/>
      <c r="AR36" s="47"/>
      <c r="AS36" s="47"/>
      <c r="AT36" s="47"/>
      <c r="AU36" s="47"/>
      <c r="AV36" s="47"/>
      <c r="AW36" s="47"/>
      <c r="AX36" s="60"/>
    </row>
    <row r="37" spans="1:50" ht="10.5" customHeight="1">
      <c r="A37" s="61"/>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60"/>
    </row>
    <row r="38" spans="1:50" ht="10.5" customHeight="1">
      <c r="A38" s="61"/>
      <c r="B38" s="47"/>
      <c r="C38" s="47"/>
      <c r="D38" s="1487">
        <v>4</v>
      </c>
      <c r="E38" s="1481"/>
      <c r="F38" s="1482"/>
      <c r="G38" s="1482"/>
      <c r="H38" s="1482"/>
      <c r="I38" s="1482"/>
      <c r="J38" s="1482"/>
      <c r="K38" s="1483"/>
      <c r="L38" s="52"/>
      <c r="M38" s="47"/>
      <c r="N38" s="47"/>
      <c r="O38" s="47"/>
      <c r="P38" s="47"/>
      <c r="Q38" s="1487">
        <v>4</v>
      </c>
      <c r="R38" s="1481"/>
      <c r="S38" s="1482"/>
      <c r="T38" s="1482"/>
      <c r="U38" s="1482"/>
      <c r="V38" s="1482"/>
      <c r="W38" s="1482"/>
      <c r="X38" s="1483"/>
      <c r="Y38" s="52"/>
      <c r="Z38" s="47"/>
      <c r="AA38" s="47"/>
      <c r="AB38" s="47"/>
      <c r="AC38" s="47"/>
      <c r="AD38" s="1487">
        <v>4</v>
      </c>
      <c r="AE38" s="1481"/>
      <c r="AF38" s="1482"/>
      <c r="AG38" s="1482"/>
      <c r="AH38" s="1482"/>
      <c r="AI38" s="1482"/>
      <c r="AJ38" s="1482"/>
      <c r="AK38" s="1483"/>
      <c r="AL38" s="52"/>
      <c r="AM38" s="47"/>
      <c r="AN38" s="47"/>
      <c r="AO38" s="47"/>
      <c r="AP38" s="47"/>
      <c r="AQ38" s="47"/>
      <c r="AR38" s="47"/>
      <c r="AS38" s="47"/>
      <c r="AT38" s="47"/>
      <c r="AU38" s="47"/>
      <c r="AV38" s="47"/>
      <c r="AW38" s="47"/>
      <c r="AX38" s="60"/>
    </row>
    <row r="39" spans="1:50" ht="10.5" customHeight="1">
      <c r="A39" s="61"/>
      <c r="B39" s="47"/>
      <c r="C39" s="47"/>
      <c r="D39" s="1487"/>
      <c r="E39" s="1484"/>
      <c r="F39" s="1485"/>
      <c r="G39" s="1485"/>
      <c r="H39" s="1485"/>
      <c r="I39" s="1485"/>
      <c r="J39" s="1485"/>
      <c r="K39" s="1486"/>
      <c r="L39" s="47"/>
      <c r="M39" s="47"/>
      <c r="N39" s="47"/>
      <c r="O39" s="47"/>
      <c r="P39" s="47"/>
      <c r="Q39" s="1487"/>
      <c r="R39" s="1484"/>
      <c r="S39" s="1485"/>
      <c r="T39" s="1485"/>
      <c r="U39" s="1485"/>
      <c r="V39" s="1485"/>
      <c r="W39" s="1485"/>
      <c r="X39" s="1486"/>
      <c r="Y39" s="47"/>
      <c r="Z39" s="47"/>
      <c r="AA39" s="47"/>
      <c r="AB39" s="47"/>
      <c r="AC39" s="47"/>
      <c r="AD39" s="1487"/>
      <c r="AE39" s="1484"/>
      <c r="AF39" s="1485"/>
      <c r="AG39" s="1485"/>
      <c r="AH39" s="1485"/>
      <c r="AI39" s="1485"/>
      <c r="AJ39" s="1485"/>
      <c r="AK39" s="1486"/>
      <c r="AL39" s="47"/>
      <c r="AM39" s="47"/>
      <c r="AN39" s="47"/>
      <c r="AO39" s="47"/>
      <c r="AP39" s="47"/>
      <c r="AQ39" s="47"/>
      <c r="AR39" s="47"/>
      <c r="AS39" s="47"/>
      <c r="AT39" s="47"/>
      <c r="AU39" s="47"/>
      <c r="AV39" s="47"/>
      <c r="AW39" s="47"/>
      <c r="AX39" s="60"/>
    </row>
    <row r="40" spans="1:50" ht="10.5" customHeight="1">
      <c r="A40" s="61"/>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60"/>
    </row>
    <row r="41" spans="1:50" ht="10.5" customHeight="1">
      <c r="A41" s="61"/>
      <c r="B41" s="47"/>
      <c r="C41" s="1487">
        <v>5</v>
      </c>
      <c r="D41" s="1481"/>
      <c r="E41" s="1482"/>
      <c r="F41" s="1482"/>
      <c r="G41" s="1482"/>
      <c r="H41" s="1482"/>
      <c r="I41" s="1482"/>
      <c r="J41" s="1483"/>
      <c r="K41" s="52"/>
      <c r="L41" s="47"/>
      <c r="M41" s="47"/>
      <c r="N41" s="47"/>
      <c r="O41" s="47"/>
      <c r="P41" s="1487">
        <v>5</v>
      </c>
      <c r="Q41" s="1481"/>
      <c r="R41" s="1482"/>
      <c r="S41" s="1482"/>
      <c r="T41" s="1482"/>
      <c r="U41" s="1482"/>
      <c r="V41" s="1482"/>
      <c r="W41" s="1483"/>
      <c r="X41" s="52"/>
      <c r="Y41" s="47"/>
      <c r="Z41" s="47"/>
      <c r="AA41" s="47"/>
      <c r="AB41" s="47"/>
      <c r="AC41" s="1487">
        <v>5</v>
      </c>
      <c r="AD41" s="1481"/>
      <c r="AE41" s="1482"/>
      <c r="AF41" s="1482"/>
      <c r="AG41" s="1482"/>
      <c r="AH41" s="1482"/>
      <c r="AI41" s="1482"/>
      <c r="AJ41" s="1483"/>
      <c r="AK41" s="52"/>
      <c r="AL41" s="47"/>
      <c r="AM41" s="47"/>
      <c r="AN41" s="47"/>
      <c r="AO41" s="47"/>
      <c r="AP41" s="47"/>
      <c r="AQ41" s="47"/>
      <c r="AR41" s="47"/>
      <c r="AS41" s="47"/>
      <c r="AT41" s="47"/>
      <c r="AU41" s="47"/>
      <c r="AV41" s="47"/>
      <c r="AW41" s="47"/>
      <c r="AX41" s="60"/>
    </row>
    <row r="42" spans="1:50" ht="10.5" customHeight="1">
      <c r="A42" s="61"/>
      <c r="B42" s="47"/>
      <c r="C42" s="1487"/>
      <c r="D42" s="1484"/>
      <c r="E42" s="1485"/>
      <c r="F42" s="1485"/>
      <c r="G42" s="1485"/>
      <c r="H42" s="1485"/>
      <c r="I42" s="1485"/>
      <c r="J42" s="1486"/>
      <c r="K42" s="47"/>
      <c r="L42" s="47"/>
      <c r="M42" s="47"/>
      <c r="N42" s="47"/>
      <c r="O42" s="47"/>
      <c r="P42" s="1487"/>
      <c r="Q42" s="1484"/>
      <c r="R42" s="1485"/>
      <c r="S42" s="1485"/>
      <c r="T42" s="1485"/>
      <c r="U42" s="1485"/>
      <c r="V42" s="1485"/>
      <c r="W42" s="1486"/>
      <c r="X42" s="47"/>
      <c r="Y42" s="47"/>
      <c r="Z42" s="47"/>
      <c r="AA42" s="47"/>
      <c r="AB42" s="47"/>
      <c r="AC42" s="1487"/>
      <c r="AD42" s="1484"/>
      <c r="AE42" s="1485"/>
      <c r="AF42" s="1485"/>
      <c r="AG42" s="1485"/>
      <c r="AH42" s="1485"/>
      <c r="AI42" s="1485"/>
      <c r="AJ42" s="1486"/>
      <c r="AK42" s="47"/>
      <c r="AL42" s="47"/>
      <c r="AM42" s="47"/>
      <c r="AN42" s="47"/>
      <c r="AO42" s="47"/>
      <c r="AP42" s="47"/>
      <c r="AQ42" s="47"/>
      <c r="AR42" s="47"/>
      <c r="AS42" s="47"/>
      <c r="AT42" s="47"/>
      <c r="AU42" s="47"/>
      <c r="AV42" s="47"/>
      <c r="AW42" s="47"/>
      <c r="AX42" s="60"/>
    </row>
    <row r="43" spans="1:50" ht="10.5" customHeight="1">
      <c r="A43" s="61"/>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60"/>
    </row>
    <row r="44" spans="1:50" ht="10.5" customHeight="1">
      <c r="A44" s="61"/>
      <c r="B44" s="1487">
        <v>6</v>
      </c>
      <c r="C44" s="1481"/>
      <c r="D44" s="1482"/>
      <c r="E44" s="1482"/>
      <c r="F44" s="1482"/>
      <c r="G44" s="1482"/>
      <c r="H44" s="1482"/>
      <c r="I44" s="1483"/>
      <c r="J44" s="52"/>
      <c r="K44" s="47"/>
      <c r="L44" s="47"/>
      <c r="M44" s="47"/>
      <c r="N44" s="47"/>
      <c r="O44" s="1487">
        <v>6</v>
      </c>
      <c r="P44" s="1481"/>
      <c r="Q44" s="1482"/>
      <c r="R44" s="1482"/>
      <c r="S44" s="1482"/>
      <c r="T44" s="1482"/>
      <c r="U44" s="1482"/>
      <c r="V44" s="1483"/>
      <c r="W44" s="52"/>
      <c r="X44" s="47"/>
      <c r="Y44" s="47"/>
      <c r="Z44" s="47"/>
      <c r="AA44" s="47"/>
      <c r="AB44" s="1487">
        <v>6</v>
      </c>
      <c r="AC44" s="1481"/>
      <c r="AD44" s="1482"/>
      <c r="AE44" s="1482"/>
      <c r="AF44" s="1482"/>
      <c r="AG44" s="1482"/>
      <c r="AH44" s="1482"/>
      <c r="AI44" s="1483"/>
      <c r="AJ44" s="52"/>
      <c r="AK44" s="47"/>
      <c r="AL44" s="47"/>
      <c r="AM44" s="47"/>
      <c r="AN44" s="47"/>
      <c r="AO44" s="47"/>
      <c r="AP44" s="47"/>
      <c r="AQ44" s="47"/>
      <c r="AR44" s="47"/>
      <c r="AS44" s="47"/>
      <c r="AT44" s="47"/>
      <c r="AU44" s="47"/>
      <c r="AV44" s="47"/>
      <c r="AW44" s="47"/>
      <c r="AX44" s="60"/>
    </row>
    <row r="45" spans="1:50" ht="10.5" customHeight="1">
      <c r="A45" s="61"/>
      <c r="B45" s="1487"/>
      <c r="C45" s="1484"/>
      <c r="D45" s="1485"/>
      <c r="E45" s="1485"/>
      <c r="F45" s="1485"/>
      <c r="G45" s="1485"/>
      <c r="H45" s="1485"/>
      <c r="I45" s="1486"/>
      <c r="J45" s="47"/>
      <c r="K45" s="47"/>
      <c r="L45" s="47"/>
      <c r="M45" s="47"/>
      <c r="N45" s="47"/>
      <c r="O45" s="1487"/>
      <c r="P45" s="1484"/>
      <c r="Q45" s="1485"/>
      <c r="R45" s="1485"/>
      <c r="S45" s="1485"/>
      <c r="T45" s="1485"/>
      <c r="U45" s="1485"/>
      <c r="V45" s="1486"/>
      <c r="W45" s="47"/>
      <c r="X45" s="47"/>
      <c r="Y45" s="47"/>
      <c r="Z45" s="47"/>
      <c r="AA45" s="47"/>
      <c r="AB45" s="1487"/>
      <c r="AC45" s="1484"/>
      <c r="AD45" s="1485"/>
      <c r="AE45" s="1485"/>
      <c r="AF45" s="1485"/>
      <c r="AG45" s="1485"/>
      <c r="AH45" s="1485"/>
      <c r="AI45" s="1486"/>
      <c r="AJ45" s="47"/>
      <c r="AK45" s="47"/>
      <c r="AL45" s="47"/>
      <c r="AM45" s="47"/>
      <c r="AN45" s="47"/>
      <c r="AO45" s="47"/>
      <c r="AP45" s="47"/>
      <c r="AQ45" s="47"/>
      <c r="AR45" s="47"/>
      <c r="AS45" s="47"/>
      <c r="AT45" s="47"/>
      <c r="AU45" s="47"/>
      <c r="AV45" s="47"/>
      <c r="AW45" s="47"/>
      <c r="AX45" s="60"/>
    </row>
    <row r="46" spans="1:50" ht="10.5" customHeight="1">
      <c r="A46" s="61"/>
      <c r="B46" s="47"/>
      <c r="C46" s="47"/>
      <c r="D46" s="47"/>
      <c r="E46" s="47"/>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60"/>
    </row>
    <row r="47" spans="1:50" ht="10.5" customHeight="1">
      <c r="A47" s="1487">
        <v>7</v>
      </c>
      <c r="B47" s="1481"/>
      <c r="C47" s="1482"/>
      <c r="D47" s="1482"/>
      <c r="E47" s="1482"/>
      <c r="F47" s="1482"/>
      <c r="G47" s="1482"/>
      <c r="H47" s="1483"/>
      <c r="I47" s="52"/>
      <c r="J47" s="47"/>
      <c r="K47" s="47"/>
      <c r="L47" s="47"/>
      <c r="M47" s="47"/>
      <c r="N47" s="1487">
        <v>7</v>
      </c>
      <c r="O47" s="1481"/>
      <c r="P47" s="1482"/>
      <c r="Q47" s="1482"/>
      <c r="R47" s="1482"/>
      <c r="S47" s="1482"/>
      <c r="T47" s="1482"/>
      <c r="U47" s="1483"/>
      <c r="V47" s="52"/>
      <c r="W47" s="47"/>
      <c r="X47" s="47"/>
      <c r="Y47" s="47"/>
      <c r="Z47" s="47"/>
      <c r="AA47" s="1487">
        <v>7</v>
      </c>
      <c r="AB47" s="1481"/>
      <c r="AC47" s="1482"/>
      <c r="AD47" s="1482"/>
      <c r="AE47" s="1482"/>
      <c r="AF47" s="1482"/>
      <c r="AG47" s="1482"/>
      <c r="AH47" s="1483"/>
      <c r="AI47" s="52"/>
      <c r="AJ47" s="47"/>
      <c r="AK47" s="47"/>
      <c r="AL47" s="47"/>
      <c r="AM47" s="47"/>
      <c r="AN47" s="47"/>
      <c r="AO47" s="47"/>
      <c r="AP47" s="47"/>
      <c r="AQ47" s="47"/>
      <c r="AR47" s="47"/>
      <c r="AS47" s="47"/>
      <c r="AT47" s="47"/>
      <c r="AU47" s="47"/>
      <c r="AV47" s="47"/>
      <c r="AW47" s="47"/>
      <c r="AX47" s="60"/>
    </row>
    <row r="48" spans="1:50" ht="10.5" customHeight="1">
      <c r="A48" s="1487"/>
      <c r="B48" s="1484"/>
      <c r="C48" s="1485"/>
      <c r="D48" s="1485"/>
      <c r="E48" s="1485"/>
      <c r="F48" s="1485"/>
      <c r="G48" s="1485"/>
      <c r="H48" s="1486"/>
      <c r="I48" s="47"/>
      <c r="J48" s="47"/>
      <c r="K48" s="47"/>
      <c r="L48" s="47"/>
      <c r="M48" s="47"/>
      <c r="N48" s="1487"/>
      <c r="O48" s="1484"/>
      <c r="P48" s="1485"/>
      <c r="Q48" s="1485"/>
      <c r="R48" s="1485"/>
      <c r="S48" s="1485"/>
      <c r="T48" s="1485"/>
      <c r="U48" s="1486"/>
      <c r="V48" s="47"/>
      <c r="W48" s="47"/>
      <c r="X48" s="47"/>
      <c r="Y48" s="47"/>
      <c r="Z48" s="47"/>
      <c r="AA48" s="1487"/>
      <c r="AB48" s="1484"/>
      <c r="AC48" s="1485"/>
      <c r="AD48" s="1485"/>
      <c r="AE48" s="1485"/>
      <c r="AF48" s="1485"/>
      <c r="AG48" s="1485"/>
      <c r="AH48" s="1486"/>
      <c r="AI48" s="47"/>
      <c r="AJ48" s="47"/>
      <c r="AK48" s="47"/>
      <c r="AL48" s="47"/>
      <c r="AM48" s="47"/>
      <c r="AN48" s="47"/>
      <c r="AO48" s="47"/>
      <c r="AP48" s="47"/>
      <c r="AQ48" s="47"/>
      <c r="AR48" s="47"/>
      <c r="AS48" s="47"/>
      <c r="AT48" s="47"/>
      <c r="AU48" s="47"/>
      <c r="AV48" s="47"/>
      <c r="AW48" s="47"/>
      <c r="AX48" s="60"/>
    </row>
    <row r="49" spans="1:50" ht="10.5" customHeight="1">
      <c r="A49" s="61"/>
      <c r="B49" s="1504" t="s">
        <v>55</v>
      </c>
      <c r="C49" s="1504"/>
      <c r="D49" s="1504"/>
      <c r="E49" s="1504"/>
      <c r="F49" s="1504"/>
      <c r="G49" s="1504"/>
      <c r="H49" s="47"/>
      <c r="I49" s="47"/>
      <c r="J49" s="47"/>
      <c r="K49" s="47"/>
      <c r="L49" s="47"/>
      <c r="M49" s="47"/>
      <c r="N49" s="47"/>
      <c r="O49" s="1504" t="s">
        <v>54</v>
      </c>
      <c r="P49" s="1504"/>
      <c r="Q49" s="1504"/>
      <c r="R49" s="1504"/>
      <c r="S49" s="1504"/>
      <c r="T49" s="1504"/>
      <c r="U49" s="1504"/>
      <c r="V49" s="47"/>
      <c r="W49" s="47"/>
      <c r="X49" s="47"/>
      <c r="Y49" s="47"/>
      <c r="Z49" s="47"/>
      <c r="AA49" s="47"/>
      <c r="AB49" s="1504" t="s">
        <v>53</v>
      </c>
      <c r="AC49" s="1504"/>
      <c r="AD49" s="1504"/>
      <c r="AE49" s="1504"/>
      <c r="AF49" s="1504"/>
      <c r="AG49" s="1504"/>
      <c r="AH49" s="1504"/>
      <c r="AI49" s="47"/>
      <c r="AJ49" s="47"/>
      <c r="AK49" s="47"/>
      <c r="AL49" s="47"/>
      <c r="AM49" s="47"/>
      <c r="AN49" s="47"/>
      <c r="AO49" s="47"/>
      <c r="AP49" s="47"/>
      <c r="AQ49" s="47"/>
      <c r="AR49" s="47"/>
      <c r="AS49" s="47"/>
      <c r="AT49" s="47"/>
      <c r="AU49" s="47"/>
      <c r="AV49" s="47"/>
      <c r="AW49" s="47"/>
      <c r="AX49" s="60"/>
    </row>
    <row r="50" spans="1:50" ht="10.5" customHeight="1">
      <c r="A50" s="61"/>
      <c r="B50" s="1496"/>
      <c r="C50" s="1496"/>
      <c r="D50" s="1496"/>
      <c r="E50" s="1496"/>
      <c r="F50" s="1496"/>
      <c r="G50" s="1496"/>
      <c r="H50" s="47"/>
      <c r="I50" s="47"/>
      <c r="J50" s="47"/>
      <c r="K50" s="47"/>
      <c r="L50" s="47"/>
      <c r="M50" s="48"/>
      <c r="N50" s="47"/>
      <c r="O50" s="1496"/>
      <c r="P50" s="1496"/>
      <c r="Q50" s="1496"/>
      <c r="R50" s="1496"/>
      <c r="S50" s="1496"/>
      <c r="T50" s="1496"/>
      <c r="U50" s="1496"/>
      <c r="V50" s="48"/>
      <c r="W50" s="47"/>
      <c r="X50" s="47"/>
      <c r="Y50" s="47"/>
      <c r="Z50" s="47"/>
      <c r="AA50" s="47"/>
      <c r="AB50" s="1496"/>
      <c r="AC50" s="1496"/>
      <c r="AD50" s="1496"/>
      <c r="AE50" s="1496"/>
      <c r="AF50" s="1496"/>
      <c r="AG50" s="1496"/>
      <c r="AH50" s="1496"/>
      <c r="AI50" s="47"/>
      <c r="AJ50" s="47"/>
      <c r="AK50" s="47"/>
      <c r="AL50" s="47"/>
      <c r="AM50" s="47"/>
      <c r="AN50" s="47"/>
      <c r="AO50" s="47"/>
      <c r="AP50" s="47"/>
      <c r="AQ50" s="47"/>
      <c r="AR50" s="47"/>
      <c r="AS50" s="47"/>
      <c r="AT50" s="47"/>
      <c r="AU50" s="47"/>
      <c r="AV50" s="47"/>
      <c r="AW50" s="47"/>
      <c r="AX50" s="60"/>
    </row>
    <row r="51" spans="1:50" ht="10.5" customHeight="1">
      <c r="A51" s="61"/>
      <c r="B51" s="47"/>
      <c r="C51" s="47"/>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60"/>
    </row>
    <row r="52" spans="1:50" ht="10.5" customHeight="1" thickBot="1">
      <c r="A52" s="65"/>
      <c r="B52" s="66"/>
      <c r="C52" s="66"/>
      <c r="D52" s="66"/>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7"/>
    </row>
    <row r="53" spans="1:50" ht="10.5" hidden="1" customHeight="1"/>
    <row r="54" spans="1:50" ht="10.5" hidden="1" customHeight="1"/>
    <row r="55" spans="1:50" ht="10.5" hidden="1" customHeight="1"/>
    <row r="56" spans="1:50" ht="10.5" hidden="1" customHeight="1"/>
    <row r="57" spans="1:50" ht="10.5" hidden="1" customHeight="1"/>
    <row r="58" spans="1:50" ht="10.5" hidden="1" customHeight="1"/>
    <row r="59" spans="1:50" ht="10.5" hidden="1" customHeight="1"/>
    <row r="60" spans="1:50" ht="10.5" hidden="1" customHeight="1"/>
    <row r="61" spans="1:50" ht="10.5" hidden="1" customHeight="1"/>
    <row r="62" spans="1:50" ht="10.5" hidden="1" customHeight="1"/>
    <row r="63" spans="1:50" ht="10.5" hidden="1" customHeight="1"/>
    <row r="64" spans="1:50" ht="10.5" hidden="1" customHeight="1"/>
    <row r="65" ht="10.5" hidden="1" customHeight="1"/>
    <row r="66" ht="10.5" hidden="1" customHeight="1"/>
    <row r="67" ht="10.5" hidden="1" customHeight="1"/>
    <row r="68" ht="10.5" hidden="1" customHeight="1"/>
    <row r="69" ht="10.5" hidden="1" customHeight="1"/>
    <row r="70" ht="10.5" hidden="1" customHeight="1"/>
    <row r="71" ht="10.5" hidden="1" customHeight="1"/>
    <row r="72" ht="10.5" hidden="1" customHeight="1"/>
    <row r="73" ht="10.5" hidden="1" customHeight="1"/>
    <row r="74" ht="10.5" hidden="1" customHeight="1"/>
  </sheetData>
  <protectedRanges>
    <protectedRange sqref="B47 O47 AB47 AC44 P44 C44 D41 Q41 AD41 AE38 R38 E38 F35 S35 AF35 AG32 T32 G32 H29 U29 AH29 AH23 U23 H23 G20 T20 AG20 AF17 S17 F17 E14 R14 AE14 AD11 Q11 D11 C8 P8 AC8 AB5 O5 B5 AT23" name="Ishikawa"/>
  </protectedRanges>
  <mergeCells count="93">
    <mergeCell ref="C11:C12"/>
    <mergeCell ref="P11:P12"/>
    <mergeCell ref="A47:A48"/>
    <mergeCell ref="AA47:AA48"/>
    <mergeCell ref="AE38:AK39"/>
    <mergeCell ref="D41:J42"/>
    <mergeCell ref="Q41:W42"/>
    <mergeCell ref="AD41:AJ42"/>
    <mergeCell ref="AC41:AC42"/>
    <mergeCell ref="AB44:AB45"/>
    <mergeCell ref="B44:B45"/>
    <mergeCell ref="AG23:AG24"/>
    <mergeCell ref="C41:C42"/>
    <mergeCell ref="AG32:AM33"/>
    <mergeCell ref="AF35:AL36"/>
    <mergeCell ref="AE35:AE36"/>
    <mergeCell ref="AD38:AD39"/>
    <mergeCell ref="D38:D39"/>
    <mergeCell ref="D14:D15"/>
    <mergeCell ref="Q14:Q15"/>
    <mergeCell ref="AD14:AD15"/>
    <mergeCell ref="Q38:Q39"/>
    <mergeCell ref="E38:K39"/>
    <mergeCell ref="R38:X39"/>
    <mergeCell ref="E17:E18"/>
    <mergeCell ref="R17:R18"/>
    <mergeCell ref="F20:F21"/>
    <mergeCell ref="T23:T24"/>
    <mergeCell ref="S20:S21"/>
    <mergeCell ref="G23:G24"/>
    <mergeCell ref="A5:A6"/>
    <mergeCell ref="N5:N6"/>
    <mergeCell ref="AA5:AA6"/>
    <mergeCell ref="S32:S33"/>
    <mergeCell ref="R35:R36"/>
    <mergeCell ref="F32:F33"/>
    <mergeCell ref="B8:B9"/>
    <mergeCell ref="O8:O9"/>
    <mergeCell ref="E35:E36"/>
    <mergeCell ref="G32:M33"/>
    <mergeCell ref="T32:Z33"/>
    <mergeCell ref="F35:L36"/>
    <mergeCell ref="S35:Y36"/>
    <mergeCell ref="G20:M21"/>
    <mergeCell ref="T20:Z21"/>
    <mergeCell ref="B5:H6"/>
    <mergeCell ref="B49:G50"/>
    <mergeCell ref="O49:U50"/>
    <mergeCell ref="AB49:AH50"/>
    <mergeCell ref="T29:T30"/>
    <mergeCell ref="AG29:AG30"/>
    <mergeCell ref="G29:G30"/>
    <mergeCell ref="P41:P42"/>
    <mergeCell ref="O44:O45"/>
    <mergeCell ref="N47:N48"/>
    <mergeCell ref="AF32:AF33"/>
    <mergeCell ref="C44:I45"/>
    <mergeCell ref="P44:V45"/>
    <mergeCell ref="AC44:AI45"/>
    <mergeCell ref="B47:H48"/>
    <mergeCell ref="O47:U48"/>
    <mergeCell ref="AB47:AH48"/>
    <mergeCell ref="AT23:AW29"/>
    <mergeCell ref="S1:AX1"/>
    <mergeCell ref="O3:U4"/>
    <mergeCell ref="AB3:AH4"/>
    <mergeCell ref="B3:H4"/>
    <mergeCell ref="AT21:AW22"/>
    <mergeCell ref="H23:N24"/>
    <mergeCell ref="U23:AA24"/>
    <mergeCell ref="AH23:AN24"/>
    <mergeCell ref="H29:N30"/>
    <mergeCell ref="U29:AA30"/>
    <mergeCell ref="AH29:AN30"/>
    <mergeCell ref="AF20:AF21"/>
    <mergeCell ref="F17:L18"/>
    <mergeCell ref="S17:Y18"/>
    <mergeCell ref="AF17:AL18"/>
    <mergeCell ref="AG20:AM21"/>
    <mergeCell ref="D11:J12"/>
    <mergeCell ref="Q11:W12"/>
    <mergeCell ref="AD11:AJ12"/>
    <mergeCell ref="E14:K15"/>
    <mergeCell ref="R14:X15"/>
    <mergeCell ref="AE14:AK15"/>
    <mergeCell ref="AE17:AE18"/>
    <mergeCell ref="AC11:AC12"/>
    <mergeCell ref="O5:U6"/>
    <mergeCell ref="AB5:AH6"/>
    <mergeCell ref="C8:I9"/>
    <mergeCell ref="P8:V9"/>
    <mergeCell ref="AC8:AI9"/>
    <mergeCell ref="AB8:AB9"/>
  </mergeCells>
  <phoneticPr fontId="186" type="noConversion"/>
  <pageMargins left="0.7" right="0.7" top="0.25" bottom="0.25" header="0.05" footer="0.3"/>
  <pageSetup fitToHeight="0" orientation="landscape" r:id="rId1"/>
  <drawing r:id="rId2"/>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1"/>
  </sheetPr>
  <dimension ref="A1:W51"/>
  <sheetViews>
    <sheetView showGridLines="0" showRowColHeaders="0" zoomScaleNormal="100" workbookViewId="0">
      <selection activeCell="Q15" sqref="Q15"/>
    </sheetView>
  </sheetViews>
  <sheetFormatPr baseColWidth="10" defaultColWidth="0" defaultRowHeight="15" zeroHeight="1"/>
  <cols>
    <col min="1" max="1" width="2.33203125" style="552" customWidth="1"/>
    <col min="2" max="14" width="9.33203125" style="552" customWidth="1"/>
    <col min="15" max="16" width="2.6640625" style="552" customWidth="1"/>
    <col min="17" max="20" width="9.33203125" style="552" customWidth="1"/>
    <col min="21" max="16384" width="9.33203125" style="552" hidden="1"/>
  </cols>
  <sheetData>
    <row r="1" spans="1:23" ht="6" customHeight="1" thickBot="1"/>
    <row r="2" spans="1:23" ht="15" customHeight="1">
      <c r="B2" s="981" t="s">
        <v>656</v>
      </c>
      <c r="C2" s="982"/>
      <c r="D2" s="982"/>
      <c r="E2" s="982"/>
      <c r="F2" s="982"/>
      <c r="G2" s="982"/>
      <c r="H2" s="982"/>
      <c r="I2" s="982"/>
      <c r="J2" s="982"/>
      <c r="K2" s="982"/>
      <c r="L2" s="982"/>
      <c r="M2" s="982"/>
      <c r="N2" s="982"/>
      <c r="O2" s="983"/>
    </row>
    <row r="3" spans="1:23" ht="15" customHeight="1" thickBot="1">
      <c r="A3" s="592"/>
      <c r="B3" s="984"/>
      <c r="C3" s="985"/>
      <c r="D3" s="985"/>
      <c r="E3" s="985"/>
      <c r="F3" s="985"/>
      <c r="G3" s="985"/>
      <c r="H3" s="985"/>
      <c r="I3" s="985"/>
      <c r="J3" s="985"/>
      <c r="K3" s="985"/>
      <c r="L3" s="985"/>
      <c r="M3" s="985"/>
      <c r="N3" s="985"/>
      <c r="O3" s="986"/>
    </row>
    <row r="4" spans="1:23" customFormat="1" ht="15" customHeight="1">
      <c r="A4" s="552"/>
      <c r="B4" s="972" t="s">
        <v>655</v>
      </c>
      <c r="C4" s="973"/>
      <c r="D4" s="973"/>
      <c r="E4" s="973"/>
      <c r="F4" s="973"/>
      <c r="G4" s="973"/>
      <c r="H4" s="973"/>
      <c r="I4" s="973"/>
      <c r="J4" s="973"/>
      <c r="K4" s="973"/>
      <c r="L4" s="973"/>
      <c r="M4" s="973"/>
      <c r="N4" s="973"/>
      <c r="O4" s="974"/>
      <c r="P4" s="552"/>
      <c r="Q4" s="552"/>
      <c r="R4" s="552"/>
      <c r="S4" s="552"/>
      <c r="T4" s="552"/>
      <c r="U4" s="552"/>
      <c r="V4" s="552"/>
      <c r="W4" s="552"/>
    </row>
    <row r="5" spans="1:23" customFormat="1" ht="15" customHeight="1">
      <c r="A5" s="593"/>
      <c r="B5" s="975"/>
      <c r="C5" s="976"/>
      <c r="D5" s="976"/>
      <c r="E5" s="976"/>
      <c r="F5" s="976"/>
      <c r="G5" s="976"/>
      <c r="H5" s="976"/>
      <c r="I5" s="976"/>
      <c r="J5" s="976"/>
      <c r="K5" s="976"/>
      <c r="L5" s="976"/>
      <c r="M5" s="976"/>
      <c r="N5" s="976"/>
      <c r="O5" s="977"/>
      <c r="P5" s="552"/>
      <c r="Q5" s="552"/>
      <c r="R5" s="552"/>
      <c r="S5" s="552"/>
      <c r="T5" s="552"/>
      <c r="U5" s="552"/>
      <c r="V5" s="552"/>
      <c r="W5" s="552"/>
    </row>
    <row r="6" spans="1:23" customFormat="1">
      <c r="A6" s="593"/>
      <c r="B6" s="975"/>
      <c r="C6" s="976"/>
      <c r="D6" s="976"/>
      <c r="E6" s="976"/>
      <c r="F6" s="976"/>
      <c r="G6" s="976"/>
      <c r="H6" s="976"/>
      <c r="I6" s="976"/>
      <c r="J6" s="976"/>
      <c r="K6" s="976"/>
      <c r="L6" s="976"/>
      <c r="M6" s="976"/>
      <c r="N6" s="976"/>
      <c r="O6" s="977"/>
      <c r="P6" s="552"/>
      <c r="Q6" s="552"/>
      <c r="R6" s="552"/>
      <c r="S6" s="552"/>
      <c r="T6" s="552"/>
      <c r="U6" s="552"/>
      <c r="V6" s="552"/>
      <c r="W6" s="552"/>
    </row>
    <row r="7" spans="1:23" customFormat="1">
      <c r="A7" s="593"/>
      <c r="B7" s="975"/>
      <c r="C7" s="976"/>
      <c r="D7" s="976"/>
      <c r="E7" s="976"/>
      <c r="F7" s="976"/>
      <c r="G7" s="976"/>
      <c r="H7" s="976"/>
      <c r="I7" s="976"/>
      <c r="J7" s="976"/>
      <c r="K7" s="976"/>
      <c r="L7" s="976"/>
      <c r="M7" s="976"/>
      <c r="N7" s="976"/>
      <c r="O7" s="977"/>
      <c r="P7" s="552"/>
      <c r="Q7" s="552"/>
      <c r="R7" s="552"/>
      <c r="S7" s="552"/>
      <c r="T7" s="552"/>
      <c r="U7" s="552"/>
      <c r="V7" s="552"/>
      <c r="W7" s="552"/>
    </row>
    <row r="8" spans="1:23" customFormat="1">
      <c r="A8" s="593"/>
      <c r="B8" s="975"/>
      <c r="C8" s="976"/>
      <c r="D8" s="976"/>
      <c r="E8" s="976"/>
      <c r="F8" s="976"/>
      <c r="G8" s="976"/>
      <c r="H8" s="976"/>
      <c r="I8" s="976"/>
      <c r="J8" s="976"/>
      <c r="K8" s="976"/>
      <c r="L8" s="976"/>
      <c r="M8" s="976"/>
      <c r="N8" s="976"/>
      <c r="O8" s="977"/>
      <c r="P8" s="552"/>
      <c r="Q8" s="552"/>
      <c r="R8" s="552"/>
      <c r="S8" s="552"/>
      <c r="T8" s="552"/>
      <c r="U8" s="552"/>
      <c r="V8" s="552"/>
      <c r="W8" s="552"/>
    </row>
    <row r="9" spans="1:23" customFormat="1" ht="16" thickBot="1">
      <c r="A9" s="593"/>
      <c r="B9" s="978"/>
      <c r="C9" s="979"/>
      <c r="D9" s="979"/>
      <c r="E9" s="979"/>
      <c r="F9" s="979"/>
      <c r="G9" s="979"/>
      <c r="H9" s="979"/>
      <c r="I9" s="979"/>
      <c r="J9" s="979"/>
      <c r="K9" s="979"/>
      <c r="L9" s="979"/>
      <c r="M9" s="979"/>
      <c r="N9" s="979"/>
      <c r="O9" s="980"/>
      <c r="P9" s="552"/>
      <c r="Q9" s="552"/>
      <c r="R9" s="552"/>
      <c r="S9" s="552"/>
      <c r="T9" s="552"/>
      <c r="U9" s="552"/>
      <c r="V9" s="552"/>
      <c r="W9" s="552"/>
    </row>
    <row r="10" spans="1:23"/>
    <row r="11" spans="1:23"/>
    <row r="12" spans="1:23"/>
    <row r="13" spans="1:23"/>
    <row r="14" spans="1:23"/>
    <row r="15" spans="1:23"/>
    <row r="16" spans="1:23"/>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sheetData>
  <mergeCells count="2">
    <mergeCell ref="B4:O9"/>
    <mergeCell ref="B2:O3"/>
  </mergeCells>
  <phoneticPr fontId="186" type="noConversion"/>
  <pageMargins left="0.7" right="0.7" top="0.75" bottom="0.75" header="0.3" footer="0.3"/>
  <pageSetup orientation="portrait" r:id="rId1"/>
  <drawing r:id="rId2"/>
</worksheet>
</file>

<file path=xl/worksheets/sheet20.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theme="7" tint="0.79998168889431442"/>
  </sheetPr>
  <dimension ref="A1:U52"/>
  <sheetViews>
    <sheetView showGridLines="0" showRowColHeaders="0" workbookViewId="0">
      <selection activeCell="C17" sqref="C17:M17"/>
    </sheetView>
  </sheetViews>
  <sheetFormatPr baseColWidth="10" defaultColWidth="0" defaultRowHeight="14" zeroHeight="1"/>
  <cols>
    <col min="1" max="1" width="0.5" style="68" customWidth="1"/>
    <col min="2" max="2" width="2.6640625" style="68" customWidth="1"/>
    <col min="3" max="11" width="9.33203125" style="68" customWidth="1"/>
    <col min="12" max="12" width="11.6640625" style="68" customWidth="1"/>
    <col min="13" max="13" width="9.33203125" style="68" customWidth="1"/>
    <col min="14" max="14" width="12.6640625" style="68" customWidth="1"/>
    <col min="15" max="15" width="3" style="68" customWidth="1"/>
    <col min="16" max="18" width="9.33203125" style="68" customWidth="1"/>
    <col min="19" max="19" width="4.33203125" style="68" customWidth="1"/>
    <col min="20" max="16384" width="9.33203125" style="68" hidden="1"/>
  </cols>
  <sheetData>
    <row r="1" spans="2:21" ht="15" customHeight="1">
      <c r="B1" s="1525" t="s">
        <v>66</v>
      </c>
      <c r="C1" s="1526"/>
      <c r="D1" s="1526"/>
      <c r="E1" s="1526"/>
      <c r="F1" s="1526"/>
      <c r="G1" s="1526"/>
      <c r="H1" s="1526"/>
      <c r="I1" s="1526"/>
      <c r="J1" s="1526"/>
      <c r="K1" s="1526"/>
      <c r="L1" s="1526"/>
      <c r="M1" s="1526"/>
      <c r="N1" s="1527"/>
      <c r="P1" s="1522" t="s">
        <v>619</v>
      </c>
      <c r="Q1" s="1523"/>
      <c r="R1" s="1524"/>
    </row>
    <row r="2" spans="2:21" ht="15" customHeight="1" thickBot="1">
      <c r="B2" s="1528"/>
      <c r="C2" s="1529"/>
      <c r="D2" s="1529"/>
      <c r="E2" s="1529"/>
      <c r="F2" s="1529"/>
      <c r="G2" s="1529"/>
      <c r="H2" s="1529"/>
      <c r="I2" s="1529"/>
      <c r="J2" s="1529"/>
      <c r="K2" s="1529"/>
      <c r="L2" s="1529"/>
      <c r="M2" s="1529"/>
      <c r="N2" s="1530"/>
      <c r="P2" s="856" t="s">
        <v>620</v>
      </c>
      <c r="Q2" s="1520" t="s">
        <v>624</v>
      </c>
      <c r="R2" s="1521"/>
      <c r="U2" s="68" t="s">
        <v>621</v>
      </c>
    </row>
    <row r="3" spans="2:21" ht="15.75" customHeight="1" thickBot="1">
      <c r="B3" s="1531" t="s">
        <v>67</v>
      </c>
      <c r="C3" s="1532"/>
      <c r="D3" s="1532"/>
      <c r="E3" s="1532"/>
      <c r="F3" s="1532"/>
      <c r="G3" s="1532"/>
      <c r="H3" s="1532"/>
      <c r="I3" s="1532"/>
      <c r="J3" s="1532"/>
      <c r="K3" s="1532"/>
      <c r="L3" s="1532"/>
      <c r="M3" s="1532"/>
      <c r="N3" s="1533"/>
      <c r="U3" s="857" t="s">
        <v>622</v>
      </c>
    </row>
    <row r="4" spans="2:21" ht="25" thickBot="1">
      <c r="B4" s="1505" t="s">
        <v>61</v>
      </c>
      <c r="C4" s="1506"/>
      <c r="D4" s="1506"/>
      <c r="E4" s="1506"/>
      <c r="F4" s="1506"/>
      <c r="G4" s="1506"/>
      <c r="H4" s="1506"/>
      <c r="I4" s="1506"/>
      <c r="J4" s="1506"/>
      <c r="K4" s="1506"/>
      <c r="L4" s="1506"/>
      <c r="M4" s="1507"/>
      <c r="N4" s="70" t="s">
        <v>59</v>
      </c>
      <c r="O4" s="69"/>
      <c r="U4" s="857" t="s">
        <v>618</v>
      </c>
    </row>
    <row r="5" spans="2:21">
      <c r="B5" s="71">
        <v>1</v>
      </c>
      <c r="C5" s="1508">
        <f>'Cause &amp; Effect'!B5</f>
        <v>0</v>
      </c>
      <c r="D5" s="1509"/>
      <c r="E5" s="1509"/>
      <c r="F5" s="1509"/>
      <c r="G5" s="1509"/>
      <c r="H5" s="1509"/>
      <c r="I5" s="1509"/>
      <c r="J5" s="1509"/>
      <c r="K5" s="1509"/>
      <c r="L5" s="1509"/>
      <c r="M5" s="1510"/>
      <c r="N5" s="76"/>
      <c r="U5" s="857" t="s">
        <v>624</v>
      </c>
    </row>
    <row r="6" spans="2:21">
      <c r="B6" s="72">
        <v>2</v>
      </c>
      <c r="C6" s="1511">
        <f>'Cause &amp; Effect'!C8</f>
        <v>0</v>
      </c>
      <c r="D6" s="1512"/>
      <c r="E6" s="1512"/>
      <c r="F6" s="1512"/>
      <c r="G6" s="1512"/>
      <c r="H6" s="1512"/>
      <c r="I6" s="1512"/>
      <c r="J6" s="1512"/>
      <c r="K6" s="1512"/>
      <c r="L6" s="1512"/>
      <c r="M6" s="1513"/>
      <c r="N6" s="77"/>
      <c r="U6" s="857" t="s">
        <v>623</v>
      </c>
    </row>
    <row r="7" spans="2:21">
      <c r="B7" s="72">
        <v>3</v>
      </c>
      <c r="C7" s="1511">
        <f>'Cause &amp; Effect'!D11</f>
        <v>0</v>
      </c>
      <c r="D7" s="1512"/>
      <c r="E7" s="1512"/>
      <c r="F7" s="1512"/>
      <c r="G7" s="1512"/>
      <c r="H7" s="1512"/>
      <c r="I7" s="1512"/>
      <c r="J7" s="1512"/>
      <c r="K7" s="1512"/>
      <c r="L7" s="1512"/>
      <c r="M7" s="1513"/>
      <c r="N7" s="77"/>
    </row>
    <row r="8" spans="2:21">
      <c r="B8" s="72">
        <v>4</v>
      </c>
      <c r="C8" s="1511">
        <f>'Cause &amp; Effect'!E14</f>
        <v>0</v>
      </c>
      <c r="D8" s="1512"/>
      <c r="E8" s="1512"/>
      <c r="F8" s="1512"/>
      <c r="G8" s="1512"/>
      <c r="H8" s="1512"/>
      <c r="I8" s="1512"/>
      <c r="J8" s="1512"/>
      <c r="K8" s="1512"/>
      <c r="L8" s="1512"/>
      <c r="M8" s="1513"/>
      <c r="N8" s="77"/>
    </row>
    <row r="9" spans="2:21">
      <c r="B9" s="72">
        <v>5</v>
      </c>
      <c r="C9" s="1511">
        <f>'Cause &amp; Effect'!F17</f>
        <v>0</v>
      </c>
      <c r="D9" s="1512"/>
      <c r="E9" s="1512"/>
      <c r="F9" s="1512"/>
      <c r="G9" s="1512"/>
      <c r="H9" s="1512"/>
      <c r="I9" s="1512"/>
      <c r="J9" s="1512"/>
      <c r="K9" s="1512"/>
      <c r="L9" s="1512"/>
      <c r="M9" s="1513"/>
      <c r="N9" s="77"/>
    </row>
    <row r="10" spans="2:21">
      <c r="B10" s="72">
        <v>6</v>
      </c>
      <c r="C10" s="1511">
        <f>'Cause &amp; Effect'!G20</f>
        <v>0</v>
      </c>
      <c r="D10" s="1512"/>
      <c r="E10" s="1512"/>
      <c r="F10" s="1512"/>
      <c r="G10" s="1512"/>
      <c r="H10" s="1512"/>
      <c r="I10" s="1512"/>
      <c r="J10" s="1512"/>
      <c r="K10" s="1512"/>
      <c r="L10" s="1512"/>
      <c r="M10" s="1513"/>
      <c r="N10" s="77"/>
    </row>
    <row r="11" spans="2:21" ht="15" thickBot="1">
      <c r="B11" s="73">
        <v>7</v>
      </c>
      <c r="C11" s="1514">
        <f>'Cause &amp; Effect'!H23</f>
        <v>0</v>
      </c>
      <c r="D11" s="1515"/>
      <c r="E11" s="1515"/>
      <c r="F11" s="1515"/>
      <c r="G11" s="1515"/>
      <c r="H11" s="1515"/>
      <c r="I11" s="1515"/>
      <c r="J11" s="1515"/>
      <c r="K11" s="1515"/>
      <c r="L11" s="1515"/>
      <c r="M11" s="1516"/>
      <c r="N11" s="78"/>
    </row>
    <row r="12" spans="2:21" ht="24" customHeight="1" thickBot="1">
      <c r="B12" s="1517" t="s">
        <v>60</v>
      </c>
      <c r="C12" s="1518"/>
      <c r="D12" s="1518"/>
      <c r="E12" s="1518"/>
      <c r="F12" s="1518"/>
      <c r="G12" s="1518"/>
      <c r="H12" s="1518"/>
      <c r="I12" s="1518"/>
      <c r="J12" s="1518"/>
      <c r="K12" s="1518"/>
      <c r="L12" s="1518"/>
      <c r="M12" s="1519"/>
      <c r="N12" s="75" t="s">
        <v>59</v>
      </c>
    </row>
    <row r="13" spans="2:21">
      <c r="B13" s="71">
        <v>1</v>
      </c>
      <c r="C13" s="1508">
        <f>'Cause &amp; Effect'!O5</f>
        <v>0</v>
      </c>
      <c r="D13" s="1509"/>
      <c r="E13" s="1509"/>
      <c r="F13" s="1509"/>
      <c r="G13" s="1509"/>
      <c r="H13" s="1509"/>
      <c r="I13" s="1509"/>
      <c r="J13" s="1509"/>
      <c r="K13" s="1509"/>
      <c r="L13" s="1509"/>
      <c r="M13" s="1510"/>
      <c r="N13" s="76"/>
    </row>
    <row r="14" spans="2:21">
      <c r="B14" s="72">
        <v>2</v>
      </c>
      <c r="C14" s="1511">
        <f>'Cause &amp; Effect'!P8</f>
        <v>0</v>
      </c>
      <c r="D14" s="1512"/>
      <c r="E14" s="1512"/>
      <c r="F14" s="1512"/>
      <c r="G14" s="1512"/>
      <c r="H14" s="1512"/>
      <c r="I14" s="1512"/>
      <c r="J14" s="1512"/>
      <c r="K14" s="1512"/>
      <c r="L14" s="1512"/>
      <c r="M14" s="1513"/>
      <c r="N14" s="77"/>
    </row>
    <row r="15" spans="2:21">
      <c r="B15" s="72">
        <v>3</v>
      </c>
      <c r="C15" s="1511">
        <f>'Cause &amp; Effect'!Q11</f>
        <v>0</v>
      </c>
      <c r="D15" s="1512"/>
      <c r="E15" s="1512"/>
      <c r="F15" s="1512"/>
      <c r="G15" s="1512"/>
      <c r="H15" s="1512"/>
      <c r="I15" s="1512"/>
      <c r="J15" s="1512"/>
      <c r="K15" s="1512"/>
      <c r="L15" s="1512"/>
      <c r="M15" s="1513"/>
      <c r="N15" s="77"/>
    </row>
    <row r="16" spans="2:21">
      <c r="B16" s="72">
        <v>4</v>
      </c>
      <c r="C16" s="1511">
        <f>'Cause &amp; Effect'!R14</f>
        <v>0</v>
      </c>
      <c r="D16" s="1512"/>
      <c r="E16" s="1512"/>
      <c r="F16" s="1512"/>
      <c r="G16" s="1512"/>
      <c r="H16" s="1512"/>
      <c r="I16" s="1512"/>
      <c r="J16" s="1512"/>
      <c r="K16" s="1512"/>
      <c r="L16" s="1512"/>
      <c r="M16" s="1513"/>
      <c r="N16" s="77"/>
    </row>
    <row r="17" spans="2:14">
      <c r="B17" s="72">
        <v>5</v>
      </c>
      <c r="C17" s="1511">
        <f>'Cause &amp; Effect'!S17</f>
        <v>0</v>
      </c>
      <c r="D17" s="1512"/>
      <c r="E17" s="1512"/>
      <c r="F17" s="1512"/>
      <c r="G17" s="1512"/>
      <c r="H17" s="1512"/>
      <c r="I17" s="1512"/>
      <c r="J17" s="1512"/>
      <c r="K17" s="1512"/>
      <c r="L17" s="1512"/>
      <c r="M17" s="1513"/>
      <c r="N17" s="77"/>
    </row>
    <row r="18" spans="2:14">
      <c r="B18" s="72">
        <v>6</v>
      </c>
      <c r="C18" s="1511">
        <f>'Cause &amp; Effect'!T20</f>
        <v>0</v>
      </c>
      <c r="D18" s="1512"/>
      <c r="E18" s="1512"/>
      <c r="F18" s="1512"/>
      <c r="G18" s="1512"/>
      <c r="H18" s="1512"/>
      <c r="I18" s="1512"/>
      <c r="J18" s="1512"/>
      <c r="K18" s="1512"/>
      <c r="L18" s="1512"/>
      <c r="M18" s="1513"/>
      <c r="N18" s="77"/>
    </row>
    <row r="19" spans="2:14" ht="15" thickBot="1">
      <c r="B19" s="73">
        <v>7</v>
      </c>
      <c r="C19" s="1514">
        <f>'Cause &amp; Effect'!U23</f>
        <v>0</v>
      </c>
      <c r="D19" s="1515"/>
      <c r="E19" s="1515"/>
      <c r="F19" s="1515"/>
      <c r="G19" s="1515"/>
      <c r="H19" s="1515"/>
      <c r="I19" s="1515"/>
      <c r="J19" s="1515"/>
      <c r="K19" s="1515"/>
      <c r="L19" s="1515"/>
      <c r="M19" s="1516"/>
      <c r="N19" s="78"/>
    </row>
    <row r="20" spans="2:14" ht="25" thickBot="1">
      <c r="B20" s="1505" t="s">
        <v>62</v>
      </c>
      <c r="C20" s="1506"/>
      <c r="D20" s="1506"/>
      <c r="E20" s="1506"/>
      <c r="F20" s="1506"/>
      <c r="G20" s="1506"/>
      <c r="H20" s="1506"/>
      <c r="I20" s="1506"/>
      <c r="J20" s="1506"/>
      <c r="K20" s="1506"/>
      <c r="L20" s="1506"/>
      <c r="M20" s="1507"/>
      <c r="N20" s="74" t="s">
        <v>59</v>
      </c>
    </row>
    <row r="21" spans="2:14">
      <c r="B21" s="71">
        <v>1</v>
      </c>
      <c r="C21" s="1508">
        <f>'Cause &amp; Effect'!AB5</f>
        <v>0</v>
      </c>
      <c r="D21" s="1509"/>
      <c r="E21" s="1509"/>
      <c r="F21" s="1509"/>
      <c r="G21" s="1509"/>
      <c r="H21" s="1509"/>
      <c r="I21" s="1509"/>
      <c r="J21" s="1509"/>
      <c r="K21" s="1509"/>
      <c r="L21" s="1509"/>
      <c r="M21" s="1510"/>
      <c r="N21" s="76"/>
    </row>
    <row r="22" spans="2:14">
      <c r="B22" s="72">
        <v>2</v>
      </c>
      <c r="C22" s="1511">
        <f>'Cause &amp; Effect'!AC8</f>
        <v>0</v>
      </c>
      <c r="D22" s="1512"/>
      <c r="E22" s="1512"/>
      <c r="F22" s="1512"/>
      <c r="G22" s="1512"/>
      <c r="H22" s="1512"/>
      <c r="I22" s="1512"/>
      <c r="J22" s="1512"/>
      <c r="K22" s="1512"/>
      <c r="L22" s="1512"/>
      <c r="M22" s="1513"/>
      <c r="N22" s="77"/>
    </row>
    <row r="23" spans="2:14">
      <c r="B23" s="72">
        <v>3</v>
      </c>
      <c r="C23" s="1511">
        <f>'Cause &amp; Effect'!AD11</f>
        <v>0</v>
      </c>
      <c r="D23" s="1512"/>
      <c r="E23" s="1512"/>
      <c r="F23" s="1512"/>
      <c r="G23" s="1512"/>
      <c r="H23" s="1512"/>
      <c r="I23" s="1512"/>
      <c r="J23" s="1512"/>
      <c r="K23" s="1512"/>
      <c r="L23" s="1512"/>
      <c r="M23" s="1513"/>
      <c r="N23" s="77"/>
    </row>
    <row r="24" spans="2:14">
      <c r="B24" s="72">
        <v>4</v>
      </c>
      <c r="C24" s="1511">
        <f>'Cause &amp; Effect'!AE14</f>
        <v>0</v>
      </c>
      <c r="D24" s="1512"/>
      <c r="E24" s="1512"/>
      <c r="F24" s="1512"/>
      <c r="G24" s="1512"/>
      <c r="H24" s="1512"/>
      <c r="I24" s="1512"/>
      <c r="J24" s="1512"/>
      <c r="K24" s="1512"/>
      <c r="L24" s="1512"/>
      <c r="M24" s="1513"/>
      <c r="N24" s="77"/>
    </row>
    <row r="25" spans="2:14">
      <c r="B25" s="72">
        <v>5</v>
      </c>
      <c r="C25" s="1511">
        <f>'Cause &amp; Effect'!AF17</f>
        <v>0</v>
      </c>
      <c r="D25" s="1512"/>
      <c r="E25" s="1512"/>
      <c r="F25" s="1512"/>
      <c r="G25" s="1512"/>
      <c r="H25" s="1512"/>
      <c r="I25" s="1512"/>
      <c r="J25" s="1512"/>
      <c r="K25" s="1512"/>
      <c r="L25" s="1512"/>
      <c r="M25" s="1513"/>
      <c r="N25" s="77"/>
    </row>
    <row r="26" spans="2:14">
      <c r="B26" s="72">
        <v>6</v>
      </c>
      <c r="C26" s="1511">
        <f>'Cause &amp; Effect'!AG20</f>
        <v>0</v>
      </c>
      <c r="D26" s="1512"/>
      <c r="E26" s="1512"/>
      <c r="F26" s="1512"/>
      <c r="G26" s="1512"/>
      <c r="H26" s="1512"/>
      <c r="I26" s="1512"/>
      <c r="J26" s="1512"/>
      <c r="K26" s="1512"/>
      <c r="L26" s="1512"/>
      <c r="M26" s="1513"/>
      <c r="N26" s="77"/>
    </row>
    <row r="27" spans="2:14" ht="15" thickBot="1">
      <c r="B27" s="73">
        <v>7</v>
      </c>
      <c r="C27" s="1514">
        <f>'Cause &amp; Effect'!AH2</f>
        <v>0</v>
      </c>
      <c r="D27" s="1515"/>
      <c r="E27" s="1515"/>
      <c r="F27" s="1515"/>
      <c r="G27" s="1515"/>
      <c r="H27" s="1515"/>
      <c r="I27" s="1515"/>
      <c r="J27" s="1515"/>
      <c r="K27" s="1515"/>
      <c r="L27" s="1515"/>
      <c r="M27" s="1516"/>
      <c r="N27" s="78"/>
    </row>
    <row r="28" spans="2:14" ht="25" thickBot="1">
      <c r="B28" s="1505" t="s">
        <v>63</v>
      </c>
      <c r="C28" s="1506"/>
      <c r="D28" s="1506"/>
      <c r="E28" s="1506"/>
      <c r="F28" s="1506"/>
      <c r="G28" s="1506"/>
      <c r="H28" s="1506"/>
      <c r="I28" s="1506"/>
      <c r="J28" s="1506"/>
      <c r="K28" s="1506"/>
      <c r="L28" s="1506"/>
      <c r="M28" s="1507"/>
      <c r="N28" s="70" t="s">
        <v>59</v>
      </c>
    </row>
    <row r="29" spans="2:14">
      <c r="B29" s="71">
        <v>1</v>
      </c>
      <c r="C29" s="1508">
        <f>'Cause &amp; Effect'!H29</f>
        <v>0</v>
      </c>
      <c r="D29" s="1509"/>
      <c r="E29" s="1509"/>
      <c r="F29" s="1509"/>
      <c r="G29" s="1509"/>
      <c r="H29" s="1509"/>
      <c r="I29" s="1509"/>
      <c r="J29" s="1509"/>
      <c r="K29" s="1509"/>
      <c r="L29" s="1509"/>
      <c r="M29" s="1510"/>
      <c r="N29" s="76"/>
    </row>
    <row r="30" spans="2:14">
      <c r="B30" s="72">
        <v>2</v>
      </c>
      <c r="C30" s="1511">
        <f>'Cause &amp; Effect'!G32</f>
        <v>0</v>
      </c>
      <c r="D30" s="1512"/>
      <c r="E30" s="1512"/>
      <c r="F30" s="1512"/>
      <c r="G30" s="1512"/>
      <c r="H30" s="1512"/>
      <c r="I30" s="1512"/>
      <c r="J30" s="1512"/>
      <c r="K30" s="1512"/>
      <c r="L30" s="1512"/>
      <c r="M30" s="1513"/>
      <c r="N30" s="77"/>
    </row>
    <row r="31" spans="2:14">
      <c r="B31" s="72">
        <v>3</v>
      </c>
      <c r="C31" s="1511">
        <f>'Cause &amp; Effect'!F35</f>
        <v>0</v>
      </c>
      <c r="D31" s="1512"/>
      <c r="E31" s="1512"/>
      <c r="F31" s="1512"/>
      <c r="G31" s="1512"/>
      <c r="H31" s="1512"/>
      <c r="I31" s="1512"/>
      <c r="J31" s="1512"/>
      <c r="K31" s="1512"/>
      <c r="L31" s="1512"/>
      <c r="M31" s="1513"/>
      <c r="N31" s="77"/>
    </row>
    <row r="32" spans="2:14">
      <c r="B32" s="72">
        <v>4</v>
      </c>
      <c r="C32" s="1511">
        <f>'Cause &amp; Effect'!E38</f>
        <v>0</v>
      </c>
      <c r="D32" s="1512"/>
      <c r="E32" s="1512"/>
      <c r="F32" s="1512"/>
      <c r="G32" s="1512"/>
      <c r="H32" s="1512"/>
      <c r="I32" s="1512"/>
      <c r="J32" s="1512"/>
      <c r="K32" s="1512"/>
      <c r="L32" s="1512"/>
      <c r="M32" s="1513"/>
      <c r="N32" s="77"/>
    </row>
    <row r="33" spans="2:14">
      <c r="B33" s="72">
        <v>5</v>
      </c>
      <c r="C33" s="1511">
        <f>'Cause &amp; Effect'!D41</f>
        <v>0</v>
      </c>
      <c r="D33" s="1512"/>
      <c r="E33" s="1512"/>
      <c r="F33" s="1512"/>
      <c r="G33" s="1512"/>
      <c r="H33" s="1512"/>
      <c r="I33" s="1512"/>
      <c r="J33" s="1512"/>
      <c r="K33" s="1512"/>
      <c r="L33" s="1512"/>
      <c r="M33" s="1513"/>
      <c r="N33" s="77"/>
    </row>
    <row r="34" spans="2:14">
      <c r="B34" s="72">
        <v>6</v>
      </c>
      <c r="C34" s="1511">
        <f>'Cause &amp; Effect'!C44</f>
        <v>0</v>
      </c>
      <c r="D34" s="1512"/>
      <c r="E34" s="1512"/>
      <c r="F34" s="1512"/>
      <c r="G34" s="1512"/>
      <c r="H34" s="1512"/>
      <c r="I34" s="1512"/>
      <c r="J34" s="1512"/>
      <c r="K34" s="1512"/>
      <c r="L34" s="1512"/>
      <c r="M34" s="1513"/>
      <c r="N34" s="77"/>
    </row>
    <row r="35" spans="2:14" ht="15" thickBot="1">
      <c r="B35" s="73">
        <v>7</v>
      </c>
      <c r="C35" s="1514">
        <f>'Cause &amp; Effect'!B47</f>
        <v>0</v>
      </c>
      <c r="D35" s="1515"/>
      <c r="E35" s="1515"/>
      <c r="F35" s="1515"/>
      <c r="G35" s="1515"/>
      <c r="H35" s="1515"/>
      <c r="I35" s="1515"/>
      <c r="J35" s="1515"/>
      <c r="K35" s="1515"/>
      <c r="L35" s="1515"/>
      <c r="M35" s="1516"/>
      <c r="N35" s="78"/>
    </row>
    <row r="36" spans="2:14" ht="25" thickBot="1">
      <c r="B36" s="1505" t="s">
        <v>64</v>
      </c>
      <c r="C36" s="1506"/>
      <c r="D36" s="1506"/>
      <c r="E36" s="1506"/>
      <c r="F36" s="1506"/>
      <c r="G36" s="1506"/>
      <c r="H36" s="1506"/>
      <c r="I36" s="1506"/>
      <c r="J36" s="1506"/>
      <c r="K36" s="1506"/>
      <c r="L36" s="1506"/>
      <c r="M36" s="1507"/>
      <c r="N36" s="70" t="s">
        <v>59</v>
      </c>
    </row>
    <row r="37" spans="2:14">
      <c r="B37" s="71">
        <v>1</v>
      </c>
      <c r="C37" s="1508">
        <f>'Cause &amp; Effect'!U29</f>
        <v>0</v>
      </c>
      <c r="D37" s="1509"/>
      <c r="E37" s="1509"/>
      <c r="F37" s="1509"/>
      <c r="G37" s="1509"/>
      <c r="H37" s="1509"/>
      <c r="I37" s="1509"/>
      <c r="J37" s="1509"/>
      <c r="K37" s="1509"/>
      <c r="L37" s="1509"/>
      <c r="M37" s="1510"/>
      <c r="N37" s="76"/>
    </row>
    <row r="38" spans="2:14">
      <c r="B38" s="72">
        <v>2</v>
      </c>
      <c r="C38" s="1511">
        <f>'Cause &amp; Effect'!T32</f>
        <v>0</v>
      </c>
      <c r="D38" s="1512"/>
      <c r="E38" s="1512"/>
      <c r="F38" s="1512"/>
      <c r="G38" s="1512"/>
      <c r="H38" s="1512"/>
      <c r="I38" s="1512"/>
      <c r="J38" s="1512"/>
      <c r="K38" s="1512"/>
      <c r="L38" s="1512"/>
      <c r="M38" s="1513"/>
      <c r="N38" s="77"/>
    </row>
    <row r="39" spans="2:14">
      <c r="B39" s="72">
        <v>3</v>
      </c>
      <c r="C39" s="1511">
        <f>'Cause &amp; Effect'!S35</f>
        <v>0</v>
      </c>
      <c r="D39" s="1512"/>
      <c r="E39" s="1512"/>
      <c r="F39" s="1512"/>
      <c r="G39" s="1512"/>
      <c r="H39" s="1512"/>
      <c r="I39" s="1512"/>
      <c r="J39" s="1512"/>
      <c r="K39" s="1512"/>
      <c r="L39" s="1512"/>
      <c r="M39" s="1513"/>
      <c r="N39" s="77"/>
    </row>
    <row r="40" spans="2:14">
      <c r="B40" s="72">
        <v>4</v>
      </c>
      <c r="C40" s="1511">
        <f>'Cause &amp; Effect'!R38</f>
        <v>0</v>
      </c>
      <c r="D40" s="1512"/>
      <c r="E40" s="1512"/>
      <c r="F40" s="1512"/>
      <c r="G40" s="1512"/>
      <c r="H40" s="1512"/>
      <c r="I40" s="1512"/>
      <c r="J40" s="1512"/>
      <c r="K40" s="1512"/>
      <c r="L40" s="1512"/>
      <c r="M40" s="1513"/>
      <c r="N40" s="77"/>
    </row>
    <row r="41" spans="2:14">
      <c r="B41" s="72">
        <v>5</v>
      </c>
      <c r="C41" s="1511">
        <f>'Cause &amp; Effect'!Q41</f>
        <v>0</v>
      </c>
      <c r="D41" s="1512"/>
      <c r="E41" s="1512"/>
      <c r="F41" s="1512"/>
      <c r="G41" s="1512"/>
      <c r="H41" s="1512"/>
      <c r="I41" s="1512"/>
      <c r="J41" s="1512"/>
      <c r="K41" s="1512"/>
      <c r="L41" s="1512"/>
      <c r="M41" s="1513"/>
      <c r="N41" s="77"/>
    </row>
    <row r="42" spans="2:14">
      <c r="B42" s="72">
        <v>6</v>
      </c>
      <c r="C42" s="1511">
        <f>'Cause &amp; Effect'!P44</f>
        <v>0</v>
      </c>
      <c r="D42" s="1512"/>
      <c r="E42" s="1512"/>
      <c r="F42" s="1512"/>
      <c r="G42" s="1512"/>
      <c r="H42" s="1512"/>
      <c r="I42" s="1512"/>
      <c r="J42" s="1512"/>
      <c r="K42" s="1512"/>
      <c r="L42" s="1512"/>
      <c r="M42" s="1513"/>
      <c r="N42" s="77"/>
    </row>
    <row r="43" spans="2:14" ht="15" thickBot="1">
      <c r="B43" s="73">
        <v>7</v>
      </c>
      <c r="C43" s="1514">
        <f>'Cause &amp; Effect'!O47</f>
        <v>0</v>
      </c>
      <c r="D43" s="1515"/>
      <c r="E43" s="1515"/>
      <c r="F43" s="1515"/>
      <c r="G43" s="1515"/>
      <c r="H43" s="1515"/>
      <c r="I43" s="1515"/>
      <c r="J43" s="1515"/>
      <c r="K43" s="1515"/>
      <c r="L43" s="1515"/>
      <c r="M43" s="1516"/>
      <c r="N43" s="78"/>
    </row>
    <row r="44" spans="2:14" ht="25" thickBot="1">
      <c r="B44" s="1505" t="s">
        <v>65</v>
      </c>
      <c r="C44" s="1506"/>
      <c r="D44" s="1506"/>
      <c r="E44" s="1506"/>
      <c r="F44" s="1506"/>
      <c r="G44" s="1506"/>
      <c r="H44" s="1506"/>
      <c r="I44" s="1506"/>
      <c r="J44" s="1506"/>
      <c r="K44" s="1506"/>
      <c r="L44" s="1506"/>
      <c r="M44" s="1507"/>
      <c r="N44" s="70" t="s">
        <v>59</v>
      </c>
    </row>
    <row r="45" spans="2:14">
      <c r="B45" s="71">
        <v>1</v>
      </c>
      <c r="C45" s="1508">
        <f>'Cause &amp; Effect'!AH29</f>
        <v>0</v>
      </c>
      <c r="D45" s="1509"/>
      <c r="E45" s="1509"/>
      <c r="F45" s="1509"/>
      <c r="G45" s="1509"/>
      <c r="H45" s="1509"/>
      <c r="I45" s="1509"/>
      <c r="J45" s="1509"/>
      <c r="K45" s="1509"/>
      <c r="L45" s="1509"/>
      <c r="M45" s="1510"/>
      <c r="N45" s="76"/>
    </row>
    <row r="46" spans="2:14">
      <c r="B46" s="72">
        <v>2</v>
      </c>
      <c r="C46" s="1511">
        <f>'Cause &amp; Effect'!AG32</f>
        <v>0</v>
      </c>
      <c r="D46" s="1512"/>
      <c r="E46" s="1512"/>
      <c r="F46" s="1512"/>
      <c r="G46" s="1512"/>
      <c r="H46" s="1512"/>
      <c r="I46" s="1512"/>
      <c r="J46" s="1512"/>
      <c r="K46" s="1512"/>
      <c r="L46" s="1512"/>
      <c r="M46" s="1513"/>
      <c r="N46" s="77"/>
    </row>
    <row r="47" spans="2:14">
      <c r="B47" s="72">
        <v>3</v>
      </c>
      <c r="C47" s="1511">
        <f>'Cause &amp; Effect'!AF35</f>
        <v>0</v>
      </c>
      <c r="D47" s="1512"/>
      <c r="E47" s="1512"/>
      <c r="F47" s="1512"/>
      <c r="G47" s="1512"/>
      <c r="H47" s="1512"/>
      <c r="I47" s="1512"/>
      <c r="J47" s="1512"/>
      <c r="K47" s="1512"/>
      <c r="L47" s="1512"/>
      <c r="M47" s="1513"/>
      <c r="N47" s="77"/>
    </row>
    <row r="48" spans="2:14">
      <c r="B48" s="72">
        <v>4</v>
      </c>
      <c r="C48" s="1511">
        <f>'Cause &amp; Effect'!AE38</f>
        <v>0</v>
      </c>
      <c r="D48" s="1512"/>
      <c r="E48" s="1512"/>
      <c r="F48" s="1512"/>
      <c r="G48" s="1512"/>
      <c r="H48" s="1512"/>
      <c r="I48" s="1512"/>
      <c r="J48" s="1512"/>
      <c r="K48" s="1512"/>
      <c r="L48" s="1512"/>
      <c r="M48" s="1513"/>
      <c r="N48" s="77"/>
    </row>
    <row r="49" spans="2:14">
      <c r="B49" s="72">
        <v>5</v>
      </c>
      <c r="C49" s="1511">
        <f>'Cause &amp; Effect'!AD41</f>
        <v>0</v>
      </c>
      <c r="D49" s="1512"/>
      <c r="E49" s="1512"/>
      <c r="F49" s="1512"/>
      <c r="G49" s="1512"/>
      <c r="H49" s="1512"/>
      <c r="I49" s="1512"/>
      <c r="J49" s="1512"/>
      <c r="K49" s="1512"/>
      <c r="L49" s="1512"/>
      <c r="M49" s="1513"/>
      <c r="N49" s="77"/>
    </row>
    <row r="50" spans="2:14">
      <c r="B50" s="72">
        <v>6</v>
      </c>
      <c r="C50" s="1511">
        <f>'Cause &amp; Effect'!AC44</f>
        <v>0</v>
      </c>
      <c r="D50" s="1512"/>
      <c r="E50" s="1512"/>
      <c r="F50" s="1512"/>
      <c r="G50" s="1512"/>
      <c r="H50" s="1512"/>
      <c r="I50" s="1512"/>
      <c r="J50" s="1512"/>
      <c r="K50" s="1512"/>
      <c r="L50" s="1512"/>
      <c r="M50" s="1513"/>
      <c r="N50" s="77"/>
    </row>
    <row r="51" spans="2:14" ht="15" thickBot="1">
      <c r="B51" s="73">
        <v>7</v>
      </c>
      <c r="C51" s="1514">
        <f>'Cause &amp; Effect'!AB47</f>
        <v>0</v>
      </c>
      <c r="D51" s="1515"/>
      <c r="E51" s="1515"/>
      <c r="F51" s="1515"/>
      <c r="G51" s="1515"/>
      <c r="H51" s="1515"/>
      <c r="I51" s="1515"/>
      <c r="J51" s="1515"/>
      <c r="K51" s="1515"/>
      <c r="L51" s="1515"/>
      <c r="M51" s="1516"/>
      <c r="N51" s="78"/>
    </row>
    <row r="52" spans="2:14"/>
  </sheetData>
  <dataConsolidate/>
  <mergeCells count="52">
    <mergeCell ref="Q2:R2"/>
    <mergeCell ref="P1:R1"/>
    <mergeCell ref="C51:M51"/>
    <mergeCell ref="B1:N2"/>
    <mergeCell ref="B3:N3"/>
    <mergeCell ref="C45:M45"/>
    <mergeCell ref="C46:M46"/>
    <mergeCell ref="C47:M47"/>
    <mergeCell ref="C48:M48"/>
    <mergeCell ref="C49:M49"/>
    <mergeCell ref="C50:M50"/>
    <mergeCell ref="C39:M39"/>
    <mergeCell ref="C40:M40"/>
    <mergeCell ref="C41:M41"/>
    <mergeCell ref="C42:M42"/>
    <mergeCell ref="C43:M43"/>
    <mergeCell ref="B44:M44"/>
    <mergeCell ref="C33:M33"/>
    <mergeCell ref="C34:M34"/>
    <mergeCell ref="C35:M35"/>
    <mergeCell ref="B36:M36"/>
    <mergeCell ref="C37:M37"/>
    <mergeCell ref="C38:M38"/>
    <mergeCell ref="C32:M32"/>
    <mergeCell ref="C21:M21"/>
    <mergeCell ref="C22:M22"/>
    <mergeCell ref="C23:M23"/>
    <mergeCell ref="C24:M24"/>
    <mergeCell ref="C25:M25"/>
    <mergeCell ref="C26:M26"/>
    <mergeCell ref="C27:M27"/>
    <mergeCell ref="B28:M28"/>
    <mergeCell ref="C29:M29"/>
    <mergeCell ref="C30:M30"/>
    <mergeCell ref="C31:M31"/>
    <mergeCell ref="B20:M20"/>
    <mergeCell ref="C9:M9"/>
    <mergeCell ref="C10:M10"/>
    <mergeCell ref="C11:M11"/>
    <mergeCell ref="B12:M12"/>
    <mergeCell ref="C13:M13"/>
    <mergeCell ref="C14:M14"/>
    <mergeCell ref="C15:M15"/>
    <mergeCell ref="C16:M16"/>
    <mergeCell ref="C17:M17"/>
    <mergeCell ref="C18:M18"/>
    <mergeCell ref="C19:M19"/>
    <mergeCell ref="B4:M4"/>
    <mergeCell ref="C5:M5"/>
    <mergeCell ref="C6:M6"/>
    <mergeCell ref="C7:M7"/>
    <mergeCell ref="C8:M8"/>
  </mergeCells>
  <phoneticPr fontId="186" type="noConversion"/>
  <conditionalFormatting sqref="N5:N11 N13:N19 N21:N27 N29:N35 N37:N43 N45:N51">
    <cfRule type="containsText" dxfId="19" priority="3" operator="containsText" text="Low">
      <formula>NOT(ISERROR(SEARCH("Low",N5)))</formula>
    </cfRule>
  </conditionalFormatting>
  <conditionalFormatting sqref="N5:N11 N13:N19 N21:N27 N29:N35 N37:N51">
    <cfRule type="containsText" dxfId="18" priority="2" operator="containsText" text="High">
      <formula>NOT(ISERROR(SEARCH("High",N5)))</formula>
    </cfRule>
  </conditionalFormatting>
  <conditionalFormatting sqref="N45:N51 N37:N43 N29:N35 N21:N27 N13:N19 N5:N11">
    <cfRule type="containsText" dxfId="17" priority="1" operator="containsText" text="Medium">
      <formula>NOT(ISERROR(SEARCH("Medium",N5)))</formula>
    </cfRule>
  </conditionalFormatting>
  <dataValidations count="2">
    <dataValidation type="list" allowBlank="1" showInputMessage="1" showErrorMessage="1" sqref="N5:N11 N13:N19 N21:N27 N29:N35 N37:N43 N45:N51" xr:uid="{00000000-0002-0000-1100-000000000000}">
      <formula1>"None,High,Medium,Low"</formula1>
    </dataValidation>
    <dataValidation type="list" allowBlank="1" showInputMessage="1" showErrorMessage="1" sqref="Q2:R2" xr:uid="{00000000-0002-0000-1100-000001000000}">
      <formula1>$U$2:$U$6</formula1>
    </dataValidation>
  </dataValidations>
  <pageMargins left="0.7" right="0.7" top="0.75" bottom="0.75" header="0.3" footer="0.3"/>
  <pageSetup orientation="portrait" r:id="rId1"/>
  <drawing r:id="rId2"/>
  <mc:AlternateContent xmlns:mc="http://schemas.openxmlformats.org/markup-compatibility/2006">
    <mc:Choice Requires="v">
      <legacyDrawing r:id="rId3"/>
    </mc:Choice>
  </mc:AlternateContent>
  <controls>
    <control shapeId="187394" r:id="rId4" name="Button 2">
      <controlPr defaultSize="0" print="0" autoFill="0" autoPict="0" macro="[0]!Create_Hypothesis_Test">
        <anchor moveWithCells="1" sizeWithCells="1">
          <from>
            <xdr:col>15</xdr:col>
            <xdr:colOff>25400</xdr:colOff>
            <xdr:row>2</xdr:row>
            <xdr:rowOff>38100</xdr:rowOff>
          </from>
          <to>
            <xdr:col>17</xdr:col>
            <xdr:colOff>596900</xdr:colOff>
            <xdr:row>3</xdr:row>
            <xdr:rowOff>228600</xdr:rowOff>
          </to>
        </anchor>
      </controlPr>
    </control>
  </controls>
</worksheet>
</file>

<file path=xl/worksheets/sheet2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theme="9" tint="0.39997558519241921"/>
  </sheetPr>
  <dimension ref="A1:AC57"/>
  <sheetViews>
    <sheetView showGridLines="0" showRowColHeaders="0" workbookViewId="0">
      <selection activeCell="B2" sqref="B2:L3"/>
    </sheetView>
  </sheetViews>
  <sheetFormatPr baseColWidth="10" defaultColWidth="0" defaultRowHeight="15" zeroHeight="1"/>
  <cols>
    <col min="1" max="1" width="1.6640625" customWidth="1"/>
    <col min="2" max="2" width="7" customWidth="1"/>
    <col min="3" max="3" width="10.6640625" customWidth="1"/>
    <col min="4" max="4" width="11.5" customWidth="1"/>
    <col min="5" max="5" width="12.33203125" customWidth="1"/>
    <col min="6" max="6" width="15.5" customWidth="1"/>
    <col min="7" max="8" width="9.33203125" customWidth="1"/>
    <col min="9" max="9" width="7" customWidth="1"/>
    <col min="10" max="10" width="7.5" customWidth="1"/>
    <col min="11" max="11" width="27" customWidth="1"/>
    <col min="12" max="12" width="19.5" customWidth="1"/>
    <col min="13" max="13" width="1.6640625" customWidth="1"/>
    <col min="14" max="29" width="0" hidden="1" customWidth="1"/>
    <col min="30" max="16384" width="9.33203125" hidden="1"/>
  </cols>
  <sheetData>
    <row r="1" spans="2:29" ht="7.5" customHeight="1" thickBot="1"/>
    <row r="2" spans="2:29" s="31" customFormat="1">
      <c r="B2" s="1538" t="s">
        <v>427</v>
      </c>
      <c r="C2" s="1539"/>
      <c r="D2" s="1539"/>
      <c r="E2" s="1539"/>
      <c r="F2" s="1539"/>
      <c r="G2" s="1539"/>
      <c r="H2" s="1539"/>
      <c r="I2" s="1539"/>
      <c r="J2" s="1539"/>
      <c r="K2" s="1539"/>
      <c r="L2" s="1540"/>
      <c r="M2" s="79"/>
      <c r="N2" s="79"/>
      <c r="O2" s="79"/>
      <c r="P2" s="79"/>
      <c r="Q2" s="79"/>
    </row>
    <row r="3" spans="2:29" s="80" customFormat="1" ht="13">
      <c r="B3" s="1541"/>
      <c r="C3" s="1542"/>
      <c r="D3" s="1542"/>
      <c r="E3" s="1542"/>
      <c r="F3" s="1542"/>
      <c r="G3" s="1542"/>
      <c r="H3" s="1542"/>
      <c r="I3" s="1542"/>
      <c r="J3" s="1542"/>
      <c r="K3" s="1542"/>
      <c r="L3" s="1543"/>
      <c r="M3" s="79"/>
      <c r="N3" s="79"/>
      <c r="O3" s="79"/>
      <c r="P3" s="79"/>
      <c r="Q3" s="79"/>
    </row>
    <row r="4" spans="2:29" ht="29" thickBot="1">
      <c r="B4" s="588" t="s">
        <v>68</v>
      </c>
      <c r="C4" s="1544" t="s">
        <v>69</v>
      </c>
      <c r="D4" s="1544"/>
      <c r="E4" s="1544"/>
      <c r="F4" s="1544"/>
      <c r="G4" s="1544" t="s">
        <v>70</v>
      </c>
      <c r="H4" s="1544"/>
      <c r="I4" s="1544"/>
      <c r="J4" s="1544"/>
      <c r="K4" s="1544"/>
      <c r="L4" s="589" t="s">
        <v>71</v>
      </c>
      <c r="O4" s="81" t="s">
        <v>72</v>
      </c>
      <c r="P4" s="31"/>
      <c r="Q4" s="31"/>
      <c r="R4" s="31"/>
      <c r="S4" s="31"/>
      <c r="T4" s="31"/>
      <c r="U4" s="31"/>
      <c r="V4" s="31"/>
      <c r="W4" s="31"/>
      <c r="X4" s="31"/>
      <c r="Y4" s="31"/>
      <c r="Z4" s="31"/>
      <c r="AA4" s="31"/>
      <c r="AB4" s="31"/>
      <c r="AC4" s="31"/>
    </row>
    <row r="5" spans="2:29" ht="40.5" customHeight="1">
      <c r="B5" s="853">
        <v>1</v>
      </c>
      <c r="C5" s="1545"/>
      <c r="D5" s="1545"/>
      <c r="E5" s="1545"/>
      <c r="F5" s="1545"/>
      <c r="G5" s="1546"/>
      <c r="H5" s="1547"/>
      <c r="I5" s="1547"/>
      <c r="J5" s="1547"/>
      <c r="K5" s="1548"/>
      <c r="L5" s="854"/>
      <c r="O5" s="84" t="s">
        <v>73</v>
      </c>
    </row>
    <row r="6" spans="2:29" ht="40.5" customHeight="1">
      <c r="B6" s="82">
        <v>2</v>
      </c>
      <c r="C6" s="1534"/>
      <c r="D6" s="1534"/>
      <c r="E6" s="1534"/>
      <c r="F6" s="1534"/>
      <c r="G6" s="1535"/>
      <c r="H6" s="1536"/>
      <c r="I6" s="1536"/>
      <c r="J6" s="1536"/>
      <c r="K6" s="1537"/>
      <c r="L6" s="83"/>
    </row>
    <row r="7" spans="2:29" ht="40.5" customHeight="1">
      <c r="B7" s="82">
        <v>3</v>
      </c>
      <c r="C7" s="1534"/>
      <c r="D7" s="1534"/>
      <c r="E7" s="1534"/>
      <c r="F7" s="1534"/>
      <c r="G7" s="1534"/>
      <c r="H7" s="1534"/>
      <c r="I7" s="1534"/>
      <c r="J7" s="1534"/>
      <c r="K7" s="1534"/>
      <c r="L7" s="83"/>
    </row>
    <row r="8" spans="2:29" ht="40.5" customHeight="1">
      <c r="B8" s="82">
        <v>4</v>
      </c>
      <c r="C8" s="1534"/>
      <c r="D8" s="1534"/>
      <c r="E8" s="1534"/>
      <c r="F8" s="1534"/>
      <c r="G8" s="1534"/>
      <c r="H8" s="1534"/>
      <c r="I8" s="1534"/>
      <c r="J8" s="1534"/>
      <c r="K8" s="1534"/>
      <c r="L8" s="83"/>
    </row>
    <row r="9" spans="2:29" ht="40.5" customHeight="1">
      <c r="B9" s="82">
        <v>5</v>
      </c>
      <c r="C9" s="1534"/>
      <c r="D9" s="1534"/>
      <c r="E9" s="1534"/>
      <c r="F9" s="1534"/>
      <c r="G9" s="1535"/>
      <c r="H9" s="1536"/>
      <c r="I9" s="1536"/>
      <c r="J9" s="1536"/>
      <c r="K9" s="1537"/>
      <c r="L9" s="83"/>
    </row>
    <row r="10" spans="2:29" ht="40.5" customHeight="1">
      <c r="B10" s="82">
        <v>6</v>
      </c>
      <c r="C10" s="1534"/>
      <c r="D10" s="1534"/>
      <c r="E10" s="1534"/>
      <c r="F10" s="1534"/>
      <c r="G10" s="1535"/>
      <c r="H10" s="1536"/>
      <c r="I10" s="1536"/>
      <c r="J10" s="1536"/>
      <c r="K10" s="1537"/>
      <c r="L10" s="83"/>
    </row>
    <row r="11" spans="2:29" ht="40.5" customHeight="1">
      <c r="B11" s="82">
        <v>7</v>
      </c>
      <c r="C11" s="1534"/>
      <c r="D11" s="1534"/>
      <c r="E11" s="1534"/>
      <c r="F11" s="1534"/>
      <c r="G11" s="1535"/>
      <c r="H11" s="1536"/>
      <c r="I11" s="1536"/>
      <c r="J11" s="1536"/>
      <c r="K11" s="1537"/>
      <c r="L11" s="83"/>
    </row>
    <row r="12" spans="2:29" ht="40.5" customHeight="1">
      <c r="B12" s="82">
        <v>8</v>
      </c>
      <c r="C12" s="1534"/>
      <c r="D12" s="1534"/>
      <c r="E12" s="1534"/>
      <c r="F12" s="1534"/>
      <c r="G12" s="1535"/>
      <c r="H12" s="1536"/>
      <c r="I12" s="1536"/>
      <c r="J12" s="1536"/>
      <c r="K12" s="1537"/>
      <c r="L12" s="83"/>
    </row>
    <row r="13" spans="2:29" ht="40.5" customHeight="1">
      <c r="B13" s="82">
        <v>9</v>
      </c>
      <c r="C13" s="1534"/>
      <c r="D13" s="1534"/>
      <c r="E13" s="1534"/>
      <c r="F13" s="1534"/>
      <c r="G13" s="1535"/>
      <c r="H13" s="1536"/>
      <c r="I13" s="1536"/>
      <c r="J13" s="1536"/>
      <c r="K13" s="1537"/>
      <c r="L13" s="83"/>
    </row>
    <row r="14" spans="2:29" ht="40.5" customHeight="1">
      <c r="B14" s="82">
        <v>10</v>
      </c>
      <c r="C14" s="1534"/>
      <c r="D14" s="1534"/>
      <c r="E14" s="1534"/>
      <c r="F14" s="1534"/>
      <c r="G14" s="1535"/>
      <c r="H14" s="1536"/>
      <c r="I14" s="1536"/>
      <c r="J14" s="1536"/>
      <c r="K14" s="1537"/>
      <c r="L14" s="83"/>
    </row>
    <row r="15" spans="2:29" ht="40.5" customHeight="1">
      <c r="B15" s="82">
        <v>11</v>
      </c>
      <c r="C15" s="1534"/>
      <c r="D15" s="1534"/>
      <c r="E15" s="1534"/>
      <c r="F15" s="1534"/>
      <c r="G15" s="1535"/>
      <c r="H15" s="1536"/>
      <c r="I15" s="1536"/>
      <c r="J15" s="1536"/>
      <c r="K15" s="1537"/>
      <c r="L15" s="83"/>
    </row>
    <row r="16" spans="2:29" ht="40.5" customHeight="1">
      <c r="B16" s="82">
        <v>12</v>
      </c>
      <c r="C16" s="1534"/>
      <c r="D16" s="1534"/>
      <c r="E16" s="1534"/>
      <c r="F16" s="1534"/>
      <c r="G16" s="1535"/>
      <c r="H16" s="1536"/>
      <c r="I16" s="1536"/>
      <c r="J16" s="1536"/>
      <c r="K16" s="1537"/>
      <c r="L16" s="83"/>
    </row>
    <row r="17" spans="2:12" ht="40.5" customHeight="1">
      <c r="B17" s="82">
        <v>13</v>
      </c>
      <c r="C17" s="1534"/>
      <c r="D17" s="1534"/>
      <c r="E17" s="1534"/>
      <c r="F17" s="1534"/>
      <c r="G17" s="1535"/>
      <c r="H17" s="1536"/>
      <c r="I17" s="1536"/>
      <c r="J17" s="1536"/>
      <c r="K17" s="1537"/>
      <c r="L17" s="83"/>
    </row>
    <row r="18" spans="2:12" ht="40.5" customHeight="1">
      <c r="B18" s="82">
        <v>14</v>
      </c>
      <c r="C18" s="1534"/>
      <c r="D18" s="1534"/>
      <c r="E18" s="1534"/>
      <c r="F18" s="1534"/>
      <c r="G18" s="1535"/>
      <c r="H18" s="1536"/>
      <c r="I18" s="1536"/>
      <c r="J18" s="1536"/>
      <c r="K18" s="1537"/>
      <c r="L18" s="83"/>
    </row>
    <row r="19" spans="2:12" ht="40.5" customHeight="1">
      <c r="B19" s="82">
        <v>15</v>
      </c>
      <c r="C19" s="1534"/>
      <c r="D19" s="1534"/>
      <c r="E19" s="1534"/>
      <c r="F19" s="1534"/>
      <c r="G19" s="1535"/>
      <c r="H19" s="1536"/>
      <c r="I19" s="1536"/>
      <c r="J19" s="1536"/>
      <c r="K19" s="1537"/>
      <c r="L19" s="83"/>
    </row>
    <row r="20" spans="2:12" ht="40.5" customHeight="1">
      <c r="B20" s="82">
        <v>16</v>
      </c>
      <c r="C20" s="1534"/>
      <c r="D20" s="1534"/>
      <c r="E20" s="1534"/>
      <c r="F20" s="1534"/>
      <c r="G20" s="1535"/>
      <c r="H20" s="1536"/>
      <c r="I20" s="1536"/>
      <c r="J20" s="1536"/>
      <c r="K20" s="1537"/>
      <c r="L20" s="83"/>
    </row>
    <row r="21" spans="2:12" ht="40.5" customHeight="1">
      <c r="B21" s="82">
        <v>17</v>
      </c>
      <c r="C21" s="1534"/>
      <c r="D21" s="1534"/>
      <c r="E21" s="1534"/>
      <c r="F21" s="1534"/>
      <c r="G21" s="1535"/>
      <c r="H21" s="1536"/>
      <c r="I21" s="1536"/>
      <c r="J21" s="1536"/>
      <c r="K21" s="1537"/>
      <c r="L21" s="83"/>
    </row>
    <row r="22" spans="2:12" ht="40.5" customHeight="1">
      <c r="B22" s="852">
        <v>18</v>
      </c>
      <c r="C22" s="1549"/>
      <c r="D22" s="1549"/>
      <c r="E22" s="1549"/>
      <c r="F22" s="1549"/>
      <c r="G22" s="1550"/>
      <c r="H22" s="1551"/>
      <c r="I22" s="1551"/>
      <c r="J22" s="1551"/>
      <c r="K22" s="1552"/>
      <c r="L22" s="83"/>
    </row>
    <row r="23" spans="2:12" ht="40.5" customHeight="1">
      <c r="B23" s="82">
        <v>19</v>
      </c>
      <c r="C23" s="1534"/>
      <c r="D23" s="1534"/>
      <c r="E23" s="1534"/>
      <c r="F23" s="1534"/>
      <c r="G23" s="1534"/>
      <c r="H23" s="1534"/>
      <c r="I23" s="1534"/>
      <c r="J23" s="1534"/>
      <c r="K23" s="1534"/>
      <c r="L23" s="855"/>
    </row>
    <row r="24" spans="2:12" ht="40.5" customHeight="1">
      <c r="B24" s="82">
        <v>20</v>
      </c>
      <c r="C24" s="1534"/>
      <c r="D24" s="1534"/>
      <c r="E24" s="1534"/>
      <c r="F24" s="1534"/>
      <c r="G24" s="1534"/>
      <c r="H24" s="1534"/>
      <c r="I24" s="1534"/>
      <c r="J24" s="1534"/>
      <c r="K24" s="1534"/>
      <c r="L24" s="855"/>
    </row>
    <row r="25" spans="2:12" ht="40.5" customHeight="1">
      <c r="B25" s="82">
        <v>21</v>
      </c>
      <c r="C25" s="1534"/>
      <c r="D25" s="1534"/>
      <c r="E25" s="1534"/>
      <c r="F25" s="1534"/>
      <c r="G25" s="1534"/>
      <c r="H25" s="1534"/>
      <c r="I25" s="1534"/>
      <c r="J25" s="1534"/>
      <c r="K25" s="1534"/>
      <c r="L25" s="855"/>
    </row>
    <row r="26" spans="2:12" ht="40.5" customHeight="1">
      <c r="B26" s="82">
        <v>22</v>
      </c>
      <c r="C26" s="1534"/>
      <c r="D26" s="1534"/>
      <c r="E26" s="1534"/>
      <c r="F26" s="1534"/>
      <c r="G26" s="1534"/>
      <c r="H26" s="1534"/>
      <c r="I26" s="1534"/>
      <c r="J26" s="1534"/>
      <c r="K26" s="1534"/>
      <c r="L26" s="855"/>
    </row>
    <row r="27" spans="2:12" ht="40.5" customHeight="1">
      <c r="B27" s="82">
        <v>23</v>
      </c>
      <c r="C27" s="1534"/>
      <c r="D27" s="1534"/>
      <c r="E27" s="1534"/>
      <c r="F27" s="1534"/>
      <c r="G27" s="1534"/>
      <c r="H27" s="1534"/>
      <c r="I27" s="1534"/>
      <c r="J27" s="1534"/>
      <c r="K27" s="1534"/>
      <c r="L27" s="855"/>
    </row>
    <row r="28" spans="2:12" ht="40.5" customHeight="1">
      <c r="B28" s="82">
        <v>24</v>
      </c>
      <c r="C28" s="1534"/>
      <c r="D28" s="1534"/>
      <c r="E28" s="1534"/>
      <c r="F28" s="1534"/>
      <c r="G28" s="1534"/>
      <c r="H28" s="1534"/>
      <c r="I28" s="1534"/>
      <c r="J28" s="1534"/>
      <c r="K28" s="1534"/>
      <c r="L28" s="855"/>
    </row>
    <row r="29" spans="2:12" ht="40.5" customHeight="1">
      <c r="B29" s="82">
        <v>25</v>
      </c>
      <c r="C29" s="1534"/>
      <c r="D29" s="1534"/>
      <c r="E29" s="1534"/>
      <c r="F29" s="1534"/>
      <c r="G29" s="1534"/>
      <c r="H29" s="1534"/>
      <c r="I29" s="1534"/>
      <c r="J29" s="1534"/>
      <c r="K29" s="1534"/>
      <c r="L29" s="855"/>
    </row>
    <row r="30" spans="2:12" ht="40.5" customHeight="1">
      <c r="B30" s="82">
        <v>26</v>
      </c>
      <c r="C30" s="1534"/>
      <c r="D30" s="1534"/>
      <c r="E30" s="1534"/>
      <c r="F30" s="1534"/>
      <c r="G30" s="1534"/>
      <c r="H30" s="1534"/>
      <c r="I30" s="1534"/>
      <c r="J30" s="1534"/>
      <c r="K30" s="1534"/>
      <c r="L30" s="855"/>
    </row>
    <row r="31" spans="2:12" ht="40.5" customHeight="1">
      <c r="B31" s="82">
        <v>27</v>
      </c>
      <c r="C31" s="1534"/>
      <c r="D31" s="1534"/>
      <c r="E31" s="1534"/>
      <c r="F31" s="1534"/>
      <c r="G31" s="1534"/>
      <c r="H31" s="1534"/>
      <c r="I31" s="1534"/>
      <c r="J31" s="1534"/>
      <c r="K31" s="1534"/>
      <c r="L31" s="855"/>
    </row>
    <row r="32" spans="2:12" ht="40.5" customHeight="1">
      <c r="B32" s="82">
        <v>28</v>
      </c>
      <c r="C32" s="1534"/>
      <c r="D32" s="1534"/>
      <c r="E32" s="1534"/>
      <c r="F32" s="1534"/>
      <c r="G32" s="1534"/>
      <c r="H32" s="1534"/>
      <c r="I32" s="1534"/>
      <c r="J32" s="1534"/>
      <c r="K32" s="1534"/>
      <c r="L32" s="855"/>
    </row>
    <row r="33" spans="2:12" ht="40.5" customHeight="1">
      <c r="B33" s="82">
        <v>29</v>
      </c>
      <c r="C33" s="1534"/>
      <c r="D33" s="1534"/>
      <c r="E33" s="1534"/>
      <c r="F33" s="1534"/>
      <c r="G33" s="1534"/>
      <c r="H33" s="1534"/>
      <c r="I33" s="1534"/>
      <c r="J33" s="1534"/>
      <c r="K33" s="1534"/>
      <c r="L33" s="855"/>
    </row>
    <row r="34" spans="2:12" ht="40.5" customHeight="1">
      <c r="B34" s="82">
        <v>30</v>
      </c>
      <c r="C34" s="1534"/>
      <c r="D34" s="1534"/>
      <c r="E34" s="1534"/>
      <c r="F34" s="1534"/>
      <c r="G34" s="1534"/>
      <c r="H34" s="1534"/>
      <c r="I34" s="1534"/>
      <c r="J34" s="1534"/>
      <c r="K34" s="1534"/>
      <c r="L34" s="855"/>
    </row>
    <row r="35" spans="2:12" ht="40.5" customHeight="1">
      <c r="B35" s="82">
        <v>31</v>
      </c>
      <c r="C35" s="1534"/>
      <c r="D35" s="1534"/>
      <c r="E35" s="1534"/>
      <c r="F35" s="1534"/>
      <c r="G35" s="1534"/>
      <c r="H35" s="1534"/>
      <c r="I35" s="1534"/>
      <c r="J35" s="1534"/>
      <c r="K35" s="1534"/>
      <c r="L35" s="855"/>
    </row>
    <row r="36" spans="2:12" ht="40.5" customHeight="1">
      <c r="B36" s="82">
        <v>32</v>
      </c>
      <c r="C36" s="1534"/>
      <c r="D36" s="1534"/>
      <c r="E36" s="1534"/>
      <c r="F36" s="1534"/>
      <c r="G36" s="1534"/>
      <c r="H36" s="1534"/>
      <c r="I36" s="1534"/>
      <c r="J36" s="1534"/>
      <c r="K36" s="1534"/>
      <c r="L36" s="855"/>
    </row>
    <row r="37" spans="2:12" ht="40.5" customHeight="1">
      <c r="B37" s="82">
        <v>33</v>
      </c>
      <c r="C37" s="1534"/>
      <c r="D37" s="1534"/>
      <c r="E37" s="1534"/>
      <c r="F37" s="1534"/>
      <c r="G37" s="1534"/>
      <c r="H37" s="1534"/>
      <c r="I37" s="1534"/>
      <c r="J37" s="1534"/>
      <c r="K37" s="1534"/>
      <c r="L37" s="855"/>
    </row>
    <row r="38" spans="2:12" ht="40.5" customHeight="1">
      <c r="B38" s="82">
        <v>34</v>
      </c>
      <c r="C38" s="1534"/>
      <c r="D38" s="1534"/>
      <c r="E38" s="1534"/>
      <c r="F38" s="1534"/>
      <c r="G38" s="1534"/>
      <c r="H38" s="1534"/>
      <c r="I38" s="1534"/>
      <c r="J38" s="1534"/>
      <c r="K38" s="1534"/>
      <c r="L38" s="855"/>
    </row>
    <row r="39" spans="2:12" ht="40.5" customHeight="1">
      <c r="B39" s="82">
        <v>35</v>
      </c>
      <c r="C39" s="1534"/>
      <c r="D39" s="1534"/>
      <c r="E39" s="1534"/>
      <c r="F39" s="1534"/>
      <c r="G39" s="1534"/>
      <c r="H39" s="1534"/>
      <c r="I39" s="1534"/>
      <c r="J39" s="1534"/>
      <c r="K39" s="1534"/>
      <c r="L39" s="855"/>
    </row>
    <row r="40" spans="2:12" ht="40.5" customHeight="1">
      <c r="B40" s="82">
        <v>36</v>
      </c>
      <c r="C40" s="1534"/>
      <c r="D40" s="1534"/>
      <c r="E40" s="1534"/>
      <c r="F40" s="1534"/>
      <c r="G40" s="1534"/>
      <c r="H40" s="1534"/>
      <c r="I40" s="1534"/>
      <c r="J40" s="1534"/>
      <c r="K40" s="1534"/>
      <c r="L40" s="855"/>
    </row>
    <row r="41" spans="2:12" ht="40.5" customHeight="1">
      <c r="B41" s="82">
        <v>37</v>
      </c>
      <c r="C41" s="1534"/>
      <c r="D41" s="1534"/>
      <c r="E41" s="1534"/>
      <c r="F41" s="1534"/>
      <c r="G41" s="1534"/>
      <c r="H41" s="1534"/>
      <c r="I41" s="1534"/>
      <c r="J41" s="1534"/>
      <c r="K41" s="1534"/>
      <c r="L41" s="855"/>
    </row>
    <row r="42" spans="2:12" ht="40.5" customHeight="1">
      <c r="B42" s="82">
        <v>38</v>
      </c>
      <c r="C42" s="1534"/>
      <c r="D42" s="1534"/>
      <c r="E42" s="1534"/>
      <c r="F42" s="1534"/>
      <c r="G42" s="1534"/>
      <c r="H42" s="1534"/>
      <c r="I42" s="1534"/>
      <c r="J42" s="1534"/>
      <c r="K42" s="1534"/>
      <c r="L42" s="855"/>
    </row>
    <row r="43" spans="2:12" ht="40.5" customHeight="1">
      <c r="B43" s="82">
        <v>39</v>
      </c>
      <c r="C43" s="1534"/>
      <c r="D43" s="1534"/>
      <c r="E43" s="1534"/>
      <c r="F43" s="1534"/>
      <c r="G43" s="1534"/>
      <c r="H43" s="1534"/>
      <c r="I43" s="1534"/>
      <c r="J43" s="1534"/>
      <c r="K43" s="1534"/>
      <c r="L43" s="855"/>
    </row>
    <row r="44" spans="2:12" ht="40.5" customHeight="1">
      <c r="B44" s="82">
        <v>40</v>
      </c>
      <c r="C44" s="1534"/>
      <c r="D44" s="1534"/>
      <c r="E44" s="1534"/>
      <c r="F44" s="1534"/>
      <c r="G44" s="1534"/>
      <c r="H44" s="1534"/>
      <c r="I44" s="1534"/>
      <c r="J44" s="1534"/>
      <c r="K44" s="1534"/>
      <c r="L44" s="855"/>
    </row>
    <row r="45" spans="2:12" ht="40.5" customHeight="1">
      <c r="B45" s="82">
        <v>41</v>
      </c>
      <c r="C45" s="1534"/>
      <c r="D45" s="1534"/>
      <c r="E45" s="1534"/>
      <c r="F45" s="1534"/>
      <c r="G45" s="1534"/>
      <c r="H45" s="1534"/>
      <c r="I45" s="1534"/>
      <c r="J45" s="1534"/>
      <c r="K45" s="1534"/>
      <c r="L45" s="855"/>
    </row>
    <row r="46" spans="2:12" ht="40.5" customHeight="1">
      <c r="B46" s="82">
        <v>42</v>
      </c>
      <c r="C46" s="1534"/>
      <c r="D46" s="1534"/>
      <c r="E46" s="1534"/>
      <c r="F46" s="1534"/>
      <c r="G46" s="1534"/>
      <c r="H46" s="1534"/>
      <c r="I46" s="1534"/>
      <c r="J46" s="1534"/>
      <c r="K46" s="1534"/>
      <c r="L46" s="855"/>
    </row>
    <row r="47" spans="2:12" ht="40.5" customHeight="1">
      <c r="B47" s="82">
        <v>43</v>
      </c>
      <c r="C47" s="1534"/>
      <c r="D47" s="1534"/>
      <c r="E47" s="1534"/>
      <c r="F47" s="1534"/>
      <c r="G47" s="1534"/>
      <c r="H47" s="1534"/>
      <c r="I47" s="1534"/>
      <c r="J47" s="1534"/>
      <c r="K47" s="1534"/>
      <c r="L47" s="855"/>
    </row>
    <row r="48" spans="2:12" ht="40.5" customHeight="1">
      <c r="B48" s="82">
        <v>44</v>
      </c>
      <c r="C48" s="1534"/>
      <c r="D48" s="1534"/>
      <c r="E48" s="1534"/>
      <c r="F48" s="1534"/>
      <c r="G48" s="1534"/>
      <c r="H48" s="1534"/>
      <c r="I48" s="1534"/>
      <c r="J48" s="1534"/>
      <c r="K48" s="1534"/>
      <c r="L48" s="855"/>
    </row>
    <row r="49" spans="2:12" ht="40.5" customHeight="1">
      <c r="B49" s="82">
        <v>45</v>
      </c>
      <c r="C49" s="1534"/>
      <c r="D49" s="1534"/>
      <c r="E49" s="1534"/>
      <c r="F49" s="1534"/>
      <c r="G49" s="1534"/>
      <c r="H49" s="1534"/>
      <c r="I49" s="1534"/>
      <c r="J49" s="1534"/>
      <c r="K49" s="1534"/>
      <c r="L49" s="855"/>
    </row>
    <row r="50" spans="2:12" ht="40.5" customHeight="1">
      <c r="B50" s="82">
        <v>46</v>
      </c>
      <c r="C50" s="1534"/>
      <c r="D50" s="1534"/>
      <c r="E50" s="1534"/>
      <c r="F50" s="1534"/>
      <c r="G50" s="1534"/>
      <c r="H50" s="1534"/>
      <c r="I50" s="1534"/>
      <c r="J50" s="1534"/>
      <c r="K50" s="1534"/>
      <c r="L50" s="855"/>
    </row>
    <row r="51" spans="2:12" ht="40.5" customHeight="1">
      <c r="B51" s="82">
        <v>47</v>
      </c>
      <c r="C51" s="1534"/>
      <c r="D51" s="1534"/>
      <c r="E51" s="1534"/>
      <c r="F51" s="1534"/>
      <c r="G51" s="1534"/>
      <c r="H51" s="1534"/>
      <c r="I51" s="1534"/>
      <c r="J51" s="1534"/>
      <c r="K51" s="1534"/>
      <c r="L51" s="855"/>
    </row>
    <row r="52" spans="2:12" ht="40.5" customHeight="1">
      <c r="B52" s="82">
        <v>48</v>
      </c>
      <c r="C52" s="1534"/>
      <c r="D52" s="1534"/>
      <c r="E52" s="1534"/>
      <c r="F52" s="1534"/>
      <c r="G52" s="1534"/>
      <c r="H52" s="1534"/>
      <c r="I52" s="1534"/>
      <c r="J52" s="1534"/>
      <c r="K52" s="1534"/>
      <c r="L52" s="855"/>
    </row>
    <row r="53" spans="2:12" ht="40.5" customHeight="1" thickBot="1">
      <c r="B53" s="85">
        <v>49</v>
      </c>
      <c r="C53" s="1553"/>
      <c r="D53" s="1553"/>
      <c r="E53" s="1553"/>
      <c r="F53" s="1553"/>
      <c r="G53" s="1553"/>
      <c r="H53" s="1553"/>
      <c r="I53" s="1553"/>
      <c r="J53" s="1553"/>
      <c r="K53" s="1553"/>
      <c r="L53" s="86"/>
    </row>
    <row r="54" spans="2:12"/>
    <row r="55" spans="2:12"/>
    <row r="56" spans="2:12"/>
    <row r="57" spans="2:12"/>
  </sheetData>
  <mergeCells count="101">
    <mergeCell ref="C53:F53"/>
    <mergeCell ref="G53:K53"/>
    <mergeCell ref="C50:F50"/>
    <mergeCell ref="G50:K50"/>
    <mergeCell ref="C51:F51"/>
    <mergeCell ref="G51:K51"/>
    <mergeCell ref="C52:F52"/>
    <mergeCell ref="G52:K52"/>
    <mergeCell ref="C47:F47"/>
    <mergeCell ref="G47:K47"/>
    <mergeCell ref="C48:F48"/>
    <mergeCell ref="G48:K48"/>
    <mergeCell ref="C49:F49"/>
    <mergeCell ref="G49:K49"/>
    <mergeCell ref="C44:F44"/>
    <mergeCell ref="G44:K44"/>
    <mergeCell ref="C45:F45"/>
    <mergeCell ref="G45:K45"/>
    <mergeCell ref="C46:F46"/>
    <mergeCell ref="G46:K46"/>
    <mergeCell ref="C41:F41"/>
    <mergeCell ref="G41:K41"/>
    <mergeCell ref="C42:F42"/>
    <mergeCell ref="G42:K42"/>
    <mergeCell ref="C43:F43"/>
    <mergeCell ref="G43:K43"/>
    <mergeCell ref="C38:F38"/>
    <mergeCell ref="G38:K38"/>
    <mergeCell ref="C39:F39"/>
    <mergeCell ref="G39:K39"/>
    <mergeCell ref="C40:F40"/>
    <mergeCell ref="G40:K40"/>
    <mergeCell ref="C35:F35"/>
    <mergeCell ref="G35:K35"/>
    <mergeCell ref="C36:F36"/>
    <mergeCell ref="G36:K36"/>
    <mergeCell ref="C37:F37"/>
    <mergeCell ref="G37:K37"/>
    <mergeCell ref="C32:F32"/>
    <mergeCell ref="G32:K32"/>
    <mergeCell ref="C33:F33"/>
    <mergeCell ref="G33:K33"/>
    <mergeCell ref="C34:F34"/>
    <mergeCell ref="G34:K34"/>
    <mergeCell ref="C29:F29"/>
    <mergeCell ref="G29:K29"/>
    <mergeCell ref="C30:F30"/>
    <mergeCell ref="G30:K30"/>
    <mergeCell ref="C31:F31"/>
    <mergeCell ref="G31:K31"/>
    <mergeCell ref="C26:F26"/>
    <mergeCell ref="G26:K26"/>
    <mergeCell ref="C27:F27"/>
    <mergeCell ref="G27:K27"/>
    <mergeCell ref="C28:F28"/>
    <mergeCell ref="G28:K28"/>
    <mergeCell ref="C23:F23"/>
    <mergeCell ref="G23:K23"/>
    <mergeCell ref="C24:F24"/>
    <mergeCell ref="G24:K24"/>
    <mergeCell ref="C25:F25"/>
    <mergeCell ref="G25:K25"/>
    <mergeCell ref="C22:F22"/>
    <mergeCell ref="G22:K22"/>
    <mergeCell ref="C19:F19"/>
    <mergeCell ref="G19:K19"/>
    <mergeCell ref="C20:F20"/>
    <mergeCell ref="G20:K20"/>
    <mergeCell ref="C21:F21"/>
    <mergeCell ref="G21:K21"/>
    <mergeCell ref="C16:F16"/>
    <mergeCell ref="G16:K16"/>
    <mergeCell ref="C17:F17"/>
    <mergeCell ref="G17:K17"/>
    <mergeCell ref="C18:F18"/>
    <mergeCell ref="G18:K18"/>
    <mergeCell ref="C13:F13"/>
    <mergeCell ref="G13:K13"/>
    <mergeCell ref="C14:F14"/>
    <mergeCell ref="G14:K14"/>
    <mergeCell ref="C15:F15"/>
    <mergeCell ref="G15:K15"/>
    <mergeCell ref="C10:F10"/>
    <mergeCell ref="G10:K10"/>
    <mergeCell ref="C11:F11"/>
    <mergeCell ref="G11:K11"/>
    <mergeCell ref="C12:F12"/>
    <mergeCell ref="G12:K12"/>
    <mergeCell ref="C7:F7"/>
    <mergeCell ref="G7:K7"/>
    <mergeCell ref="C8:F8"/>
    <mergeCell ref="G8:K8"/>
    <mergeCell ref="C9:F9"/>
    <mergeCell ref="G9:K9"/>
    <mergeCell ref="C6:F6"/>
    <mergeCell ref="G6:K6"/>
    <mergeCell ref="B2:L3"/>
    <mergeCell ref="C4:F4"/>
    <mergeCell ref="G4:K4"/>
    <mergeCell ref="C5:F5"/>
    <mergeCell ref="G5:K5"/>
  </mergeCells>
  <phoneticPr fontId="186" type="noConversion"/>
  <conditionalFormatting sqref="L5:L22 L41:L53">
    <cfRule type="containsText" dxfId="16" priority="7" operator="containsText" text="Invalid">
      <formula>NOT(ISERROR(SEARCH("Invalid",L5)))</formula>
    </cfRule>
    <cfRule type="containsText" dxfId="15" priority="8" operator="containsText" text="Valid">
      <formula>NOT(ISERROR(SEARCH("Valid",L5)))</formula>
    </cfRule>
    <cfRule type="containsBlanks" dxfId="14" priority="9">
      <formula>LEN(TRIM(L5))=0</formula>
    </cfRule>
  </conditionalFormatting>
  <conditionalFormatting sqref="L23:L40">
    <cfRule type="containsText" dxfId="13" priority="4" operator="containsText" text="Invalid">
      <formula>NOT(ISERROR(SEARCH("Invalid",L23)))</formula>
    </cfRule>
    <cfRule type="containsText" dxfId="12" priority="5" operator="containsText" text="Valid">
      <formula>NOT(ISERROR(SEARCH("Valid",L23)))</formula>
    </cfRule>
    <cfRule type="containsBlanks" dxfId="11" priority="6">
      <formula>LEN(TRIM(L23))=0</formula>
    </cfRule>
  </conditionalFormatting>
  <dataValidations count="1">
    <dataValidation type="list" allowBlank="1" showInputMessage="1" showErrorMessage="1" sqref="L5:L53" xr:uid="{00000000-0002-0000-1200-000000000000}">
      <formula1>$O$4:$O$5</formula1>
    </dataValidation>
  </dataValidations>
  <pageMargins left="0.7" right="0.7" top="0.75" bottom="0.75" header="0.3" footer="0.3"/>
</worksheet>
</file>

<file path=xl/worksheets/sheet2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00B0F0"/>
  </sheetPr>
  <dimension ref="A1:WVN11"/>
  <sheetViews>
    <sheetView showGridLines="0" showRowColHeaders="0" workbookViewId="0">
      <selection activeCell="B2" sqref="B2"/>
    </sheetView>
  </sheetViews>
  <sheetFormatPr baseColWidth="10" defaultColWidth="0" defaultRowHeight="15" zeroHeight="1"/>
  <cols>
    <col min="1" max="1" width="1.6640625" customWidth="1"/>
    <col min="2" max="2" width="82.33203125" customWidth="1"/>
    <col min="3" max="3" width="9.33203125" customWidth="1"/>
    <col min="4" max="261" width="9.33203125" hidden="1"/>
    <col min="262" max="262" width="34.5" hidden="1"/>
    <col min="263" max="517" width="9.33203125" hidden="1"/>
    <col min="518" max="518" width="34.5" hidden="1"/>
    <col min="519" max="773" width="9.33203125" hidden="1"/>
    <col min="774" max="774" width="34.5" hidden="1"/>
    <col min="775" max="1029" width="9.33203125" hidden="1"/>
    <col min="1030" max="1030" width="34.5" hidden="1"/>
    <col min="1031" max="1285" width="9.33203125" hidden="1"/>
    <col min="1286" max="1286" width="34.5" hidden="1"/>
    <col min="1287" max="1541" width="9.33203125" hidden="1"/>
    <col min="1542" max="1542" width="34.5" hidden="1"/>
    <col min="1543" max="1797" width="9.33203125" hidden="1"/>
    <col min="1798" max="1798" width="34.5" hidden="1"/>
    <col min="1799" max="2053" width="9.33203125" hidden="1"/>
    <col min="2054" max="2054" width="34.5" hidden="1"/>
    <col min="2055" max="2309" width="9.33203125" hidden="1"/>
    <col min="2310" max="2310" width="34.5" hidden="1"/>
    <col min="2311" max="2565" width="9.33203125" hidden="1"/>
    <col min="2566" max="2566" width="34.5" hidden="1"/>
    <col min="2567" max="2821" width="9.33203125" hidden="1"/>
    <col min="2822" max="2822" width="34.5" hidden="1"/>
    <col min="2823" max="3077" width="9.33203125" hidden="1"/>
    <col min="3078" max="3078" width="34.5" hidden="1"/>
    <col min="3079" max="3333" width="9.33203125" hidden="1"/>
    <col min="3334" max="3334" width="34.5" hidden="1"/>
    <col min="3335" max="3589" width="9.33203125" hidden="1"/>
    <col min="3590" max="3590" width="34.5" hidden="1"/>
    <col min="3591" max="3845" width="9.33203125" hidden="1"/>
    <col min="3846" max="3846" width="34.5" hidden="1"/>
    <col min="3847" max="4101" width="9.33203125" hidden="1"/>
    <col min="4102" max="4102" width="34.5" hidden="1"/>
    <col min="4103" max="4357" width="9.33203125" hidden="1"/>
    <col min="4358" max="4358" width="34.5" hidden="1"/>
    <col min="4359" max="4613" width="9.33203125" hidden="1"/>
    <col min="4614" max="4614" width="34.5" hidden="1"/>
    <col min="4615" max="4869" width="9.33203125" hidden="1"/>
    <col min="4870" max="4870" width="34.5" hidden="1"/>
    <col min="4871" max="5125" width="9.33203125" hidden="1"/>
    <col min="5126" max="5126" width="34.5" hidden="1"/>
    <col min="5127" max="5381" width="9.33203125" hidden="1"/>
    <col min="5382" max="5382" width="34.5" hidden="1"/>
    <col min="5383" max="5637" width="9.33203125" hidden="1"/>
    <col min="5638" max="5638" width="34.5" hidden="1"/>
    <col min="5639" max="5893" width="9.33203125" hidden="1"/>
    <col min="5894" max="5894" width="34.5" hidden="1"/>
    <col min="5895" max="6149" width="9.33203125" hidden="1"/>
    <col min="6150" max="6150" width="34.5" hidden="1"/>
    <col min="6151" max="6405" width="9.33203125" hidden="1"/>
    <col min="6406" max="6406" width="34.5" hidden="1"/>
    <col min="6407" max="6661" width="9.33203125" hidden="1"/>
    <col min="6662" max="6662" width="34.5" hidden="1"/>
    <col min="6663" max="6917" width="9.33203125" hidden="1"/>
    <col min="6918" max="6918" width="34.5" hidden="1"/>
    <col min="6919" max="7173" width="9.33203125" hidden="1"/>
    <col min="7174" max="7174" width="34.5" hidden="1"/>
    <col min="7175" max="7429" width="9.33203125" hidden="1"/>
    <col min="7430" max="7430" width="34.5" hidden="1"/>
    <col min="7431" max="7685" width="9.33203125" hidden="1"/>
    <col min="7686" max="7686" width="34.5" hidden="1"/>
    <col min="7687" max="7941" width="9.33203125" hidden="1"/>
    <col min="7942" max="7942" width="34.5" hidden="1"/>
    <col min="7943" max="8197" width="9.33203125" hidden="1"/>
    <col min="8198" max="8198" width="34.5" hidden="1"/>
    <col min="8199" max="8453" width="9.33203125" hidden="1"/>
    <col min="8454" max="8454" width="34.5" hidden="1"/>
    <col min="8455" max="8709" width="9.33203125" hidden="1"/>
    <col min="8710" max="8710" width="34.5" hidden="1"/>
    <col min="8711" max="8965" width="9.33203125" hidden="1"/>
    <col min="8966" max="8966" width="34.5" hidden="1"/>
    <col min="8967" max="9221" width="9.33203125" hidden="1"/>
    <col min="9222" max="9222" width="34.5" hidden="1"/>
    <col min="9223" max="9477" width="9.33203125" hidden="1"/>
    <col min="9478" max="9478" width="34.5" hidden="1"/>
    <col min="9479" max="9733" width="9.33203125" hidden="1"/>
    <col min="9734" max="9734" width="34.5" hidden="1"/>
    <col min="9735" max="9989" width="9.33203125" hidden="1"/>
    <col min="9990" max="9990" width="34.5" hidden="1"/>
    <col min="9991" max="10245" width="9.33203125" hidden="1"/>
    <col min="10246" max="10246" width="34.5" hidden="1"/>
    <col min="10247" max="10501" width="9.33203125" hidden="1"/>
    <col min="10502" max="10502" width="34.5" hidden="1"/>
    <col min="10503" max="10757" width="9.33203125" hidden="1"/>
    <col min="10758" max="10758" width="34.5" hidden="1"/>
    <col min="10759" max="11013" width="9.33203125" hidden="1"/>
    <col min="11014" max="11014" width="34.5" hidden="1"/>
    <col min="11015" max="11269" width="9.33203125" hidden="1"/>
    <col min="11270" max="11270" width="34.5" hidden="1"/>
    <col min="11271" max="11525" width="9.33203125" hidden="1"/>
    <col min="11526" max="11526" width="34.5" hidden="1"/>
    <col min="11527" max="11781" width="9.33203125" hidden="1"/>
    <col min="11782" max="11782" width="34.5" hidden="1"/>
    <col min="11783" max="12037" width="9.33203125" hidden="1"/>
    <col min="12038" max="12038" width="34.5" hidden="1"/>
    <col min="12039" max="12293" width="9.33203125" hidden="1"/>
    <col min="12294" max="12294" width="34.5" hidden="1"/>
    <col min="12295" max="12549" width="9.33203125" hidden="1"/>
    <col min="12550" max="12550" width="34.5" hidden="1"/>
    <col min="12551" max="12805" width="9.33203125" hidden="1"/>
    <col min="12806" max="12806" width="34.5" hidden="1"/>
    <col min="12807" max="13061" width="9.33203125" hidden="1"/>
    <col min="13062" max="13062" width="34.5" hidden="1"/>
    <col min="13063" max="13317" width="9.33203125" hidden="1"/>
    <col min="13318" max="13318" width="34.5" hidden="1"/>
    <col min="13319" max="13573" width="9.33203125" hidden="1"/>
    <col min="13574" max="13574" width="34.5" hidden="1"/>
    <col min="13575" max="13829" width="9.33203125" hidden="1"/>
    <col min="13830" max="13830" width="34.5" hidden="1"/>
    <col min="13831" max="14085" width="9.33203125" hidden="1"/>
    <col min="14086" max="14086" width="34.5" hidden="1"/>
    <col min="14087" max="14341" width="9.33203125" hidden="1"/>
    <col min="14342" max="14342" width="34.5" hidden="1"/>
    <col min="14343" max="14597" width="9.33203125" hidden="1"/>
    <col min="14598" max="14598" width="34.5" hidden="1"/>
    <col min="14599" max="14853" width="9.33203125" hidden="1"/>
    <col min="14854" max="14854" width="34.5" hidden="1"/>
    <col min="14855" max="15109" width="9.33203125" hidden="1"/>
    <col min="15110" max="15110" width="34.5" hidden="1"/>
    <col min="15111" max="15365" width="9.33203125" hidden="1"/>
    <col min="15366" max="15366" width="34.5" hidden="1"/>
    <col min="15367" max="15621" width="9.33203125" hidden="1"/>
    <col min="15622" max="15622" width="34.5" hidden="1"/>
    <col min="15623" max="15877" width="9.33203125" hidden="1"/>
    <col min="15878" max="15878" width="34.5" hidden="1"/>
    <col min="15879" max="16133" width="9.33203125" hidden="1"/>
    <col min="16134" max="16134" width="34.5" hidden="1"/>
    <col min="16135" max="16384" width="9.33203125" hidden="1"/>
  </cols>
  <sheetData>
    <row r="1" spans="2:6" ht="16" thickBot="1"/>
    <row r="2" spans="2:6" ht="41.25" customHeight="1">
      <c r="B2" s="905" t="s">
        <v>74</v>
      </c>
    </row>
    <row r="3" spans="2:6" ht="16" thickBot="1">
      <c r="B3" s="590" t="s">
        <v>423</v>
      </c>
    </row>
    <row r="4" spans="2:6" ht="50" customHeight="1" thickBot="1">
      <c r="B4" s="591"/>
    </row>
    <row r="5" spans="2:6" ht="16" thickBot="1">
      <c r="B5" s="590" t="s">
        <v>422</v>
      </c>
    </row>
    <row r="6" spans="2:6" ht="50" customHeight="1" thickBot="1">
      <c r="B6" s="591"/>
    </row>
    <row r="7" spans="2:6">
      <c r="B7" s="1554" t="s">
        <v>75</v>
      </c>
      <c r="D7" s="11"/>
      <c r="E7" s="11"/>
      <c r="F7" s="11"/>
    </row>
    <row r="8" spans="2:6">
      <c r="B8" s="1555"/>
    </row>
    <row r="9" spans="2:6" ht="16" thickBot="1">
      <c r="B9" s="1556"/>
    </row>
    <row r="10" spans="2:6"/>
    <row r="11" spans="2:6"/>
  </sheetData>
  <mergeCells count="1">
    <mergeCell ref="B7:B9"/>
  </mergeCells>
  <phoneticPr fontId="186" type="noConversion"/>
  <pageMargins left="0.7" right="0.7" top="0.75" bottom="0.75" header="0.3" footer="0.3"/>
</worksheet>
</file>

<file path=xl/worksheets/sheet2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FF7C80"/>
  </sheetPr>
  <dimension ref="A1:H78"/>
  <sheetViews>
    <sheetView zoomScale="69" zoomScaleNormal="85" workbookViewId="0">
      <selection activeCell="G28" sqref="G28"/>
    </sheetView>
  </sheetViews>
  <sheetFormatPr baseColWidth="10" defaultColWidth="8.6640625" defaultRowHeight="13"/>
  <cols>
    <col min="1" max="1" width="84.33203125" style="892" customWidth="1"/>
    <col min="2" max="16384" width="8.6640625" style="892"/>
  </cols>
  <sheetData>
    <row r="1" spans="1:8">
      <c r="A1" s="897"/>
    </row>
    <row r="2" spans="1:8" ht="25">
      <c r="A2" s="903" t="s">
        <v>242</v>
      </c>
      <c r="C2" s="1557" t="s">
        <v>640</v>
      </c>
      <c r="D2" s="1557"/>
      <c r="E2" s="1557"/>
      <c r="F2" s="1557"/>
      <c r="H2" s="893" t="s">
        <v>637</v>
      </c>
    </row>
    <row r="4" spans="1:8">
      <c r="A4" s="898" t="s">
        <v>243</v>
      </c>
    </row>
    <row r="5" spans="1:8">
      <c r="A5" s="899" t="s">
        <v>244</v>
      </c>
    </row>
    <row r="7" spans="1:8">
      <c r="A7" s="900" t="s">
        <v>245</v>
      </c>
    </row>
    <row r="21" spans="1:6" ht="23">
      <c r="A21" s="904" t="s">
        <v>638</v>
      </c>
    </row>
    <row r="22" spans="1:6" ht="74.75" customHeight="1">
      <c r="A22" s="901" t="s">
        <v>635</v>
      </c>
    </row>
    <row r="23" spans="1:6" ht="43.25" customHeight="1">
      <c r="A23" s="901" t="s">
        <v>636</v>
      </c>
      <c r="B23" s="1557" t="s">
        <v>639</v>
      </c>
      <c r="C23" s="1557"/>
      <c r="D23" s="1557"/>
      <c r="E23" s="1557"/>
      <c r="F23" s="1557"/>
    </row>
    <row r="24" spans="1:6" ht="15">
      <c r="B24" s="45"/>
      <c r="C24" s="45"/>
      <c r="D24" s="45"/>
      <c r="E24" s="45"/>
      <c r="F24" s="45"/>
    </row>
    <row r="25" spans="1:6" ht="15">
      <c r="B25" s="45"/>
      <c r="C25" s="45"/>
      <c r="D25" s="45"/>
      <c r="E25" s="45"/>
      <c r="F25" s="45"/>
    </row>
    <row r="26" spans="1:6" ht="15">
      <c r="B26" s="45"/>
      <c r="C26" s="45"/>
      <c r="D26" s="45"/>
      <c r="E26" s="45"/>
      <c r="F26" s="45"/>
    </row>
    <row r="27" spans="1:6" ht="15">
      <c r="B27" s="45"/>
      <c r="C27" s="45"/>
      <c r="D27" s="45"/>
      <c r="E27" s="45"/>
      <c r="F27" s="45"/>
    </row>
    <row r="28" spans="1:6" ht="15">
      <c r="A28" s="45"/>
      <c r="B28" s="45"/>
      <c r="C28" s="45"/>
      <c r="D28" s="45"/>
      <c r="E28" s="45"/>
      <c r="F28" s="45"/>
    </row>
    <row r="29" spans="1:6" ht="15">
      <c r="B29" s="45"/>
      <c r="C29" s="45"/>
      <c r="D29" s="45"/>
      <c r="E29" s="45"/>
      <c r="F29" s="45"/>
    </row>
    <row r="30" spans="1:6" ht="15">
      <c r="B30" s="45"/>
      <c r="C30" s="45"/>
      <c r="D30" s="45"/>
      <c r="E30" s="45"/>
      <c r="F30" s="45"/>
    </row>
    <row r="31" spans="1:6" ht="15">
      <c r="B31" s="45"/>
      <c r="C31" s="45"/>
      <c r="D31" s="45"/>
      <c r="E31" s="45"/>
      <c r="F31" s="45"/>
    </row>
    <row r="32" spans="1:6" ht="15">
      <c r="B32" s="45"/>
      <c r="C32" s="45"/>
      <c r="D32" s="45"/>
      <c r="E32" s="45"/>
      <c r="F32" s="45"/>
    </row>
    <row r="33" spans="2:6" ht="15">
      <c r="B33" s="45"/>
      <c r="C33" s="45"/>
      <c r="D33" s="45"/>
      <c r="E33" s="45"/>
      <c r="F33" s="45"/>
    </row>
    <row r="34" spans="2:6" ht="15">
      <c r="B34" s="45"/>
      <c r="C34" s="45"/>
      <c r="D34" s="45"/>
      <c r="E34" s="45"/>
      <c r="F34" s="45"/>
    </row>
    <row r="35" spans="2:6" ht="15">
      <c r="B35" s="45"/>
      <c r="C35" s="45"/>
      <c r="D35" s="45"/>
      <c r="E35" s="45"/>
      <c r="F35" s="45"/>
    </row>
    <row r="36" spans="2:6" ht="15">
      <c r="B36" s="45"/>
      <c r="C36" s="45"/>
      <c r="D36" s="45"/>
      <c r="E36" s="45"/>
      <c r="F36" s="45"/>
    </row>
    <row r="37" spans="2:6" ht="15">
      <c r="B37" s="45"/>
      <c r="C37" s="45"/>
      <c r="D37" s="45"/>
      <c r="E37" s="45"/>
      <c r="F37" s="45"/>
    </row>
    <row r="38" spans="2:6" ht="15">
      <c r="B38" s="45"/>
      <c r="C38" s="45"/>
      <c r="D38" s="45"/>
      <c r="E38" s="45"/>
      <c r="F38" s="45"/>
    </row>
    <row r="39" spans="2:6" ht="15">
      <c r="B39" s="45"/>
      <c r="C39" s="45"/>
      <c r="D39" s="45"/>
      <c r="E39" s="45"/>
      <c r="F39" s="45"/>
    </row>
    <row r="40" spans="2:6" ht="15">
      <c r="B40" s="45"/>
      <c r="C40" s="45"/>
      <c r="D40" s="45"/>
      <c r="E40" s="45"/>
      <c r="F40" s="45"/>
    </row>
    <row r="41" spans="2:6" ht="15">
      <c r="B41" s="45"/>
      <c r="C41" s="45"/>
      <c r="D41" s="45"/>
      <c r="E41" s="45"/>
      <c r="F41" s="45"/>
    </row>
    <row r="42" spans="2:6" ht="15">
      <c r="B42" s="45"/>
      <c r="C42" s="45"/>
      <c r="D42" s="45"/>
      <c r="E42" s="45"/>
      <c r="F42" s="45"/>
    </row>
    <row r="43" spans="2:6" ht="15">
      <c r="B43" s="45"/>
      <c r="C43" s="45"/>
      <c r="D43" s="45"/>
      <c r="E43" s="45"/>
      <c r="F43" s="45"/>
    </row>
    <row r="44" spans="2:6" ht="15">
      <c r="B44" s="45"/>
      <c r="C44" s="45"/>
      <c r="D44" s="45"/>
      <c r="E44" s="45"/>
      <c r="F44" s="45"/>
    </row>
    <row r="45" spans="2:6" ht="15">
      <c r="B45" s="45"/>
      <c r="C45" s="45"/>
      <c r="D45" s="45"/>
      <c r="E45" s="45"/>
      <c r="F45" s="45"/>
    </row>
    <row r="46" spans="2:6" ht="15">
      <c r="B46" s="45"/>
      <c r="C46" s="45"/>
      <c r="D46" s="45"/>
      <c r="E46" s="45"/>
      <c r="F46" s="45"/>
    </row>
    <row r="47" spans="2:6" ht="15">
      <c r="B47" s="45"/>
      <c r="C47" s="45"/>
      <c r="D47" s="45"/>
      <c r="E47" s="45"/>
      <c r="F47" s="45"/>
    </row>
    <row r="48" spans="2:6" ht="15">
      <c r="B48" s="45"/>
      <c r="C48" s="45"/>
      <c r="D48" s="45"/>
      <c r="E48" s="45"/>
      <c r="F48" s="45"/>
    </row>
    <row r="49" spans="2:6" ht="15">
      <c r="B49" s="45"/>
      <c r="C49" s="45"/>
      <c r="D49" s="45"/>
      <c r="E49" s="45"/>
      <c r="F49" s="45"/>
    </row>
    <row r="50" spans="2:6" ht="15">
      <c r="B50" s="45"/>
      <c r="C50" s="45"/>
      <c r="D50" s="45"/>
      <c r="E50" s="45"/>
      <c r="F50" s="45"/>
    </row>
    <row r="51" spans="2:6" ht="15">
      <c r="B51" s="45"/>
      <c r="C51" s="45"/>
      <c r="D51" s="45"/>
      <c r="E51" s="45"/>
      <c r="F51" s="45"/>
    </row>
    <row r="52" spans="2:6" ht="15">
      <c r="B52" s="45"/>
      <c r="C52" s="45"/>
      <c r="D52" s="45"/>
      <c r="E52" s="45"/>
      <c r="F52" s="45"/>
    </row>
    <row r="53" spans="2:6" ht="15">
      <c r="B53" s="902"/>
      <c r="C53" s="902"/>
      <c r="D53" s="902"/>
      <c r="E53" s="902"/>
      <c r="F53" s="902"/>
    </row>
    <row r="54" spans="2:6" ht="15">
      <c r="B54" s="902"/>
      <c r="C54" s="902"/>
      <c r="D54" s="902"/>
      <c r="E54" s="902"/>
      <c r="F54" s="902"/>
    </row>
    <row r="55" spans="2:6" ht="15">
      <c r="B55" s="902"/>
      <c r="C55" s="902"/>
      <c r="D55" s="902"/>
      <c r="E55" s="902"/>
      <c r="F55" s="902"/>
    </row>
    <row r="56" spans="2:6" ht="15">
      <c r="B56" s="902"/>
      <c r="C56" s="902"/>
      <c r="D56" s="902"/>
      <c r="E56" s="902"/>
      <c r="F56" s="902"/>
    </row>
    <row r="57" spans="2:6" ht="15">
      <c r="B57" s="902"/>
      <c r="C57" s="902"/>
      <c r="D57" s="902"/>
      <c r="E57" s="902"/>
      <c r="F57" s="902"/>
    </row>
    <row r="58" spans="2:6" ht="15">
      <c r="B58" s="902"/>
      <c r="C58" s="902"/>
      <c r="D58" s="902"/>
      <c r="E58" s="902"/>
      <c r="F58" s="902"/>
    </row>
    <row r="59" spans="2:6" ht="15">
      <c r="B59" s="902"/>
      <c r="C59" s="902"/>
      <c r="D59" s="902"/>
      <c r="E59" s="902"/>
      <c r="F59" s="902"/>
    </row>
    <row r="60" spans="2:6" ht="15">
      <c r="B60" s="902"/>
      <c r="C60" s="902"/>
      <c r="D60" s="902"/>
      <c r="E60" s="902"/>
      <c r="F60" s="902"/>
    </row>
    <row r="61" spans="2:6" ht="15">
      <c r="B61" s="902"/>
      <c r="C61" s="902"/>
      <c r="D61" s="902"/>
      <c r="E61" s="902"/>
      <c r="F61" s="902"/>
    </row>
    <row r="62" spans="2:6" ht="15">
      <c r="B62" s="902"/>
      <c r="C62" s="902"/>
      <c r="D62" s="902"/>
      <c r="E62" s="902"/>
      <c r="F62" s="902"/>
    </row>
    <row r="63" spans="2:6" ht="15">
      <c r="B63" s="902"/>
      <c r="C63" s="902"/>
      <c r="D63" s="902"/>
      <c r="E63" s="902"/>
      <c r="F63" s="902"/>
    </row>
    <row r="64" spans="2:6" ht="15">
      <c r="B64" s="902"/>
      <c r="C64" s="902"/>
      <c r="D64" s="902"/>
      <c r="E64" s="902"/>
      <c r="F64" s="902"/>
    </row>
    <row r="65" spans="2:6" ht="15">
      <c r="B65" s="902"/>
      <c r="C65" s="902"/>
      <c r="D65" s="902"/>
      <c r="E65" s="902"/>
      <c r="F65" s="902"/>
    </row>
    <row r="66" spans="2:6" ht="15">
      <c r="B66" s="902"/>
      <c r="C66" s="902"/>
      <c r="D66" s="902"/>
      <c r="E66" s="902"/>
      <c r="F66" s="902"/>
    </row>
    <row r="67" spans="2:6" ht="15">
      <c r="B67" s="902"/>
      <c r="C67" s="902"/>
      <c r="D67" s="902"/>
      <c r="E67" s="902"/>
      <c r="F67" s="902"/>
    </row>
    <row r="68" spans="2:6" ht="15">
      <c r="B68" s="902"/>
      <c r="C68" s="902"/>
      <c r="D68" s="902"/>
      <c r="E68" s="902"/>
      <c r="F68" s="902"/>
    </row>
    <row r="69" spans="2:6" ht="15">
      <c r="B69" s="902"/>
      <c r="C69" s="902"/>
      <c r="D69" s="902"/>
      <c r="E69" s="902"/>
      <c r="F69" s="902"/>
    </row>
    <row r="70" spans="2:6" ht="15">
      <c r="B70" s="902"/>
      <c r="C70" s="902"/>
      <c r="D70" s="902"/>
      <c r="E70" s="902"/>
      <c r="F70" s="902"/>
    </row>
    <row r="71" spans="2:6" ht="15">
      <c r="B71" s="902"/>
      <c r="C71" s="902"/>
      <c r="D71" s="902"/>
      <c r="E71" s="902"/>
      <c r="F71" s="902"/>
    </row>
    <row r="72" spans="2:6" ht="15">
      <c r="B72" s="902"/>
      <c r="C72" s="902"/>
      <c r="D72" s="902"/>
      <c r="E72" s="902"/>
      <c r="F72" s="902"/>
    </row>
    <row r="73" spans="2:6" ht="15">
      <c r="B73" s="902"/>
      <c r="C73" s="902"/>
      <c r="D73" s="902"/>
      <c r="E73" s="902"/>
      <c r="F73" s="902"/>
    </row>
    <row r="74" spans="2:6" ht="15">
      <c r="B74" s="902"/>
      <c r="C74" s="902"/>
      <c r="D74" s="902"/>
      <c r="E74" s="902"/>
      <c r="F74" s="902"/>
    </row>
    <row r="75" spans="2:6" ht="15">
      <c r="B75" s="902"/>
      <c r="C75" s="902"/>
      <c r="D75" s="902"/>
      <c r="E75" s="902"/>
      <c r="F75" s="902"/>
    </row>
    <row r="76" spans="2:6" ht="15">
      <c r="B76" s="902"/>
      <c r="C76" s="902"/>
      <c r="D76" s="902"/>
      <c r="E76" s="902"/>
      <c r="F76" s="902"/>
    </row>
    <row r="77" spans="2:6" ht="15">
      <c r="B77" s="902"/>
      <c r="C77" s="902"/>
      <c r="D77" s="902"/>
      <c r="E77" s="902"/>
      <c r="F77" s="902"/>
    </row>
    <row r="78" spans="2:6" ht="15">
      <c r="B78" s="45"/>
      <c r="C78" s="45"/>
      <c r="D78" s="45"/>
      <c r="E78" s="45"/>
      <c r="F78" s="45"/>
    </row>
  </sheetData>
  <mergeCells count="2">
    <mergeCell ref="B23:F23"/>
    <mergeCell ref="C2:F2"/>
  </mergeCells>
  <phoneticPr fontId="186" type="noConversion"/>
  <pageMargins left="0.7" right="0.7" top="0.75" bottom="0.75" header="0.3" footer="0.3"/>
  <pageSetup orientation="portrait" r:id="rId1"/>
  <drawing r:id="rId2"/>
</worksheet>
</file>

<file path=xl/worksheets/sheet2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tabColor theme="7" tint="0.79998168889431442"/>
  </sheetPr>
  <dimension ref="A1:O34"/>
  <sheetViews>
    <sheetView workbookViewId="0">
      <selection activeCell="O36" sqref="O36"/>
    </sheetView>
  </sheetViews>
  <sheetFormatPr baseColWidth="10" defaultColWidth="8.83203125" defaultRowHeight="15"/>
  <sheetData>
    <row r="1" spans="1:15">
      <c r="A1" s="45"/>
      <c r="B1" s="45"/>
      <c r="C1" s="45"/>
      <c r="D1" s="45"/>
      <c r="E1" s="45"/>
      <c r="F1" s="45"/>
      <c r="G1" s="45"/>
      <c r="H1" s="45"/>
      <c r="I1" s="45"/>
      <c r="J1" s="45"/>
      <c r="K1" s="45"/>
      <c r="L1" s="45"/>
      <c r="M1" s="45"/>
      <c r="N1" s="45"/>
      <c r="O1" s="45"/>
    </row>
    <row r="2" spans="1:15">
      <c r="A2" s="45"/>
      <c r="B2" s="45"/>
      <c r="C2" s="45"/>
      <c r="D2" s="45"/>
      <c r="E2" s="45"/>
      <c r="F2" s="45"/>
      <c r="G2" s="45"/>
      <c r="H2" s="45"/>
      <c r="I2" s="45"/>
      <c r="J2" s="45"/>
      <c r="K2" s="45"/>
      <c r="L2" s="45"/>
      <c r="M2" s="45"/>
      <c r="N2" s="45"/>
      <c r="O2" s="45"/>
    </row>
    <row r="3" spans="1:15">
      <c r="A3" s="45"/>
      <c r="B3" s="45"/>
      <c r="C3" s="45"/>
      <c r="D3" s="45"/>
      <c r="E3" s="45"/>
      <c r="F3" s="45"/>
      <c r="G3" s="45"/>
      <c r="H3" s="45"/>
      <c r="I3" s="45"/>
      <c r="J3" s="45"/>
      <c r="K3" s="45"/>
      <c r="L3" s="45"/>
      <c r="M3" s="45"/>
      <c r="N3" s="45"/>
      <c r="O3" s="45"/>
    </row>
    <row r="4" spans="1:15">
      <c r="A4" s="45"/>
      <c r="B4" s="45"/>
      <c r="C4" s="45"/>
      <c r="D4" s="45"/>
      <c r="E4" s="45"/>
      <c r="F4" s="45"/>
      <c r="G4" s="45"/>
      <c r="H4" s="45"/>
      <c r="I4" s="45"/>
      <c r="J4" s="45"/>
      <c r="K4" s="45"/>
      <c r="L4" s="45"/>
      <c r="M4" s="45"/>
      <c r="N4" s="45"/>
      <c r="O4" s="45"/>
    </row>
    <row r="5" spans="1:15">
      <c r="A5" s="45"/>
      <c r="B5" s="45"/>
      <c r="C5" s="45"/>
      <c r="D5" s="45"/>
      <c r="E5" s="45"/>
      <c r="F5" s="45"/>
      <c r="G5" s="45"/>
      <c r="H5" s="45"/>
      <c r="I5" s="45"/>
      <c r="J5" s="45"/>
      <c r="K5" s="45"/>
      <c r="L5" s="45"/>
      <c r="M5" s="45"/>
      <c r="N5" s="45"/>
      <c r="O5" s="45"/>
    </row>
    <row r="6" spans="1:15">
      <c r="A6" s="45"/>
      <c r="B6" s="45"/>
      <c r="C6" s="45"/>
      <c r="D6" s="45"/>
      <c r="E6" s="45"/>
      <c r="F6" s="45"/>
      <c r="G6" s="45"/>
      <c r="H6" s="45"/>
      <c r="I6" s="45"/>
      <c r="J6" s="45"/>
      <c r="K6" s="45"/>
      <c r="L6" s="45"/>
      <c r="M6" s="45"/>
      <c r="N6" s="45"/>
      <c r="O6" s="45"/>
    </row>
    <row r="7" spans="1:15">
      <c r="A7" s="45"/>
      <c r="B7" s="45"/>
      <c r="C7" s="45"/>
      <c r="D7" s="45"/>
      <c r="E7" s="45"/>
      <c r="F7" s="45"/>
      <c r="G7" s="45"/>
      <c r="H7" s="45"/>
      <c r="I7" s="45"/>
      <c r="J7" s="45"/>
      <c r="K7" s="45"/>
      <c r="L7" s="45"/>
      <c r="M7" s="45"/>
      <c r="N7" s="45"/>
      <c r="O7" s="45"/>
    </row>
    <row r="8" spans="1:15">
      <c r="A8" s="45"/>
      <c r="B8" s="45"/>
      <c r="C8" s="45"/>
      <c r="D8" s="45"/>
      <c r="E8" s="45"/>
      <c r="F8" s="45"/>
      <c r="G8" s="45"/>
      <c r="H8" s="45"/>
      <c r="I8" s="45"/>
      <c r="J8" s="45"/>
      <c r="K8" s="45"/>
      <c r="L8" s="45"/>
      <c r="M8" s="45"/>
      <c r="N8" s="45"/>
      <c r="O8" s="45"/>
    </row>
    <row r="9" spans="1:15">
      <c r="A9" s="45"/>
      <c r="B9" s="45"/>
      <c r="C9" s="45"/>
      <c r="D9" s="45"/>
      <c r="E9" s="45"/>
      <c r="F9" s="45"/>
      <c r="G9" s="45"/>
      <c r="H9" s="45"/>
      <c r="I9" s="45"/>
      <c r="J9" s="45"/>
      <c r="K9" s="45"/>
      <c r="L9" s="45"/>
      <c r="M9" s="45"/>
      <c r="N9" s="45"/>
      <c r="O9" s="45"/>
    </row>
    <row r="10" spans="1:15">
      <c r="A10" s="45"/>
      <c r="B10" s="45"/>
      <c r="C10" s="45"/>
      <c r="D10" s="45"/>
      <c r="E10" s="45"/>
      <c r="F10" s="45"/>
      <c r="G10" s="45"/>
      <c r="H10" s="45"/>
      <c r="I10" s="45"/>
      <c r="J10" s="45"/>
      <c r="K10" s="45"/>
      <c r="L10" s="45"/>
      <c r="M10" s="45"/>
      <c r="N10" s="45"/>
      <c r="O10" s="45"/>
    </row>
    <row r="11" spans="1:15">
      <c r="A11" s="45"/>
      <c r="B11" s="45"/>
      <c r="C11" s="45"/>
      <c r="D11" s="45"/>
      <c r="E11" s="45"/>
      <c r="F11" s="45"/>
      <c r="G11" s="45"/>
      <c r="H11" s="45"/>
      <c r="I11" s="45"/>
      <c r="J11" s="45"/>
      <c r="K11" s="45"/>
      <c r="L11" s="45"/>
      <c r="M11" s="45"/>
      <c r="N11" s="45"/>
      <c r="O11" s="45"/>
    </row>
    <row r="12" spans="1:15">
      <c r="A12" s="45"/>
      <c r="B12" s="45"/>
      <c r="C12" s="45"/>
      <c r="D12" s="45"/>
      <c r="E12" s="45"/>
      <c r="F12" s="45"/>
      <c r="G12" s="45"/>
      <c r="H12" s="45"/>
      <c r="I12" s="45"/>
      <c r="J12" s="45"/>
      <c r="K12" s="45"/>
      <c r="L12" s="45"/>
      <c r="M12" s="45"/>
      <c r="N12" s="45"/>
      <c r="O12" s="45"/>
    </row>
    <row r="13" spans="1:15">
      <c r="A13" s="45"/>
      <c r="B13" s="45"/>
      <c r="C13" s="45"/>
      <c r="D13" s="45"/>
      <c r="E13" s="45"/>
      <c r="F13" s="45"/>
      <c r="G13" s="45"/>
      <c r="H13" s="45"/>
      <c r="I13" s="45"/>
      <c r="J13" s="45"/>
      <c r="K13" s="45"/>
      <c r="L13" s="45"/>
      <c r="M13" s="45"/>
      <c r="N13" s="45"/>
      <c r="O13" s="45"/>
    </row>
    <row r="14" spans="1:15">
      <c r="A14" s="45"/>
      <c r="B14" s="45"/>
      <c r="C14" s="45"/>
      <c r="D14" s="45"/>
      <c r="E14" s="45"/>
      <c r="F14" s="45"/>
      <c r="G14" s="45"/>
      <c r="H14" s="45"/>
      <c r="I14" s="45"/>
      <c r="J14" s="45"/>
      <c r="K14" s="45"/>
      <c r="L14" s="45"/>
      <c r="M14" s="45"/>
      <c r="N14" s="45"/>
      <c r="O14" s="45"/>
    </row>
    <row r="15" spans="1:15">
      <c r="A15" s="45"/>
      <c r="B15" s="45"/>
      <c r="C15" s="45"/>
      <c r="D15" s="45"/>
      <c r="E15" s="45"/>
      <c r="F15" s="45"/>
      <c r="G15" s="45"/>
      <c r="H15" s="45"/>
      <c r="I15" s="45"/>
      <c r="J15" s="45"/>
      <c r="K15" s="45"/>
      <c r="L15" s="45"/>
      <c r="M15" s="45"/>
      <c r="N15" s="45"/>
      <c r="O15" s="45"/>
    </row>
    <row r="16" spans="1:15">
      <c r="A16" s="45"/>
      <c r="B16" s="45"/>
      <c r="C16" s="45"/>
      <c r="D16" s="45"/>
      <c r="E16" s="45"/>
      <c r="F16" s="45"/>
      <c r="G16" s="45"/>
      <c r="H16" s="45"/>
      <c r="I16" s="45"/>
      <c r="J16" s="45"/>
      <c r="K16" s="45"/>
      <c r="L16" s="45"/>
      <c r="M16" s="45"/>
      <c r="N16" s="45"/>
      <c r="O16" s="45"/>
    </row>
    <row r="17" spans="1:15">
      <c r="A17" s="45"/>
      <c r="B17" s="45"/>
      <c r="C17" s="45"/>
      <c r="D17" s="45"/>
      <c r="E17" s="45"/>
      <c r="F17" s="45"/>
      <c r="G17" s="45"/>
      <c r="H17" s="45"/>
      <c r="I17" s="45"/>
      <c r="J17" s="45"/>
      <c r="K17" s="45"/>
      <c r="L17" s="45"/>
      <c r="M17" s="45"/>
      <c r="N17" s="45"/>
      <c r="O17" s="45"/>
    </row>
    <row r="18" spans="1:15">
      <c r="A18" s="45"/>
      <c r="B18" s="45"/>
      <c r="C18" s="45"/>
      <c r="D18" s="45"/>
      <c r="E18" s="45"/>
      <c r="F18" s="45"/>
      <c r="G18" s="45"/>
      <c r="H18" s="45"/>
      <c r="I18" s="45"/>
      <c r="J18" s="45"/>
      <c r="K18" s="45"/>
      <c r="L18" s="45"/>
      <c r="M18" s="45"/>
      <c r="N18" s="45"/>
      <c r="O18" s="45"/>
    </row>
    <row r="19" spans="1:15">
      <c r="A19" s="45"/>
      <c r="B19" s="45"/>
      <c r="C19" s="45"/>
      <c r="D19" s="45"/>
      <c r="E19" s="45"/>
      <c r="F19" s="45"/>
      <c r="G19" s="45"/>
      <c r="H19" s="45"/>
      <c r="I19" s="45"/>
      <c r="J19" s="45"/>
      <c r="K19" s="45"/>
      <c r="L19" s="45"/>
      <c r="M19" s="45"/>
      <c r="N19" s="45"/>
      <c r="O19" s="45"/>
    </row>
    <row r="20" spans="1:15">
      <c r="A20" s="45"/>
      <c r="B20" s="45"/>
      <c r="C20" s="45"/>
      <c r="D20" s="45"/>
      <c r="E20" s="45"/>
      <c r="F20" s="45"/>
      <c r="G20" s="45"/>
      <c r="H20" s="45"/>
      <c r="I20" s="45"/>
      <c r="J20" s="45"/>
      <c r="K20" s="45"/>
      <c r="L20" s="45"/>
      <c r="M20" s="45"/>
      <c r="N20" s="45"/>
      <c r="O20" s="45"/>
    </row>
    <row r="21" spans="1:15">
      <c r="A21" s="45"/>
      <c r="B21" s="45"/>
      <c r="C21" s="45"/>
      <c r="D21" s="45"/>
      <c r="E21" s="45"/>
      <c r="F21" s="45"/>
      <c r="G21" s="45"/>
      <c r="H21" s="45"/>
      <c r="I21" s="45"/>
      <c r="J21" s="45"/>
      <c r="K21" s="45"/>
      <c r="L21" s="45"/>
      <c r="M21" s="45"/>
      <c r="N21" s="45"/>
      <c r="O21" s="45"/>
    </row>
    <row r="22" spans="1:15">
      <c r="A22" s="45"/>
      <c r="B22" s="45"/>
      <c r="C22" s="45"/>
      <c r="D22" s="45"/>
      <c r="E22" s="45"/>
      <c r="F22" s="45"/>
      <c r="G22" s="45"/>
      <c r="H22" s="45"/>
      <c r="I22" s="45"/>
      <c r="J22" s="45"/>
      <c r="K22" s="45"/>
      <c r="L22" s="45"/>
      <c r="M22" s="45"/>
      <c r="N22" s="45"/>
      <c r="O22" s="45"/>
    </row>
    <row r="23" spans="1:15">
      <c r="A23" s="45"/>
      <c r="B23" s="45"/>
      <c r="C23" s="45"/>
      <c r="D23" s="45"/>
      <c r="E23" s="45"/>
      <c r="F23" s="45"/>
      <c r="G23" s="45"/>
      <c r="H23" s="45"/>
      <c r="I23" s="45"/>
      <c r="J23" s="45"/>
      <c r="K23" s="45"/>
      <c r="L23" s="45"/>
      <c r="M23" s="45"/>
      <c r="N23" s="45"/>
      <c r="O23" s="45"/>
    </row>
    <row r="24" spans="1:15">
      <c r="A24" s="45"/>
      <c r="B24" s="45"/>
      <c r="C24" s="45"/>
      <c r="D24" s="45"/>
      <c r="E24" s="45"/>
      <c r="F24" s="45"/>
      <c r="G24" s="45"/>
      <c r="H24" s="45"/>
      <c r="I24" s="45"/>
      <c r="J24" s="45"/>
      <c r="K24" s="45"/>
      <c r="L24" s="45"/>
      <c r="M24" s="45"/>
      <c r="N24" s="45"/>
      <c r="O24" s="45"/>
    </row>
    <row r="25" spans="1:15">
      <c r="A25" s="45"/>
      <c r="B25" s="45"/>
      <c r="C25" s="45"/>
      <c r="D25" s="45"/>
      <c r="E25" s="45"/>
      <c r="F25" s="45"/>
      <c r="G25" s="45"/>
      <c r="H25" s="45"/>
      <c r="I25" s="45"/>
      <c r="J25" s="45"/>
      <c r="K25" s="45"/>
      <c r="L25" s="45"/>
      <c r="M25" s="45"/>
      <c r="N25" s="45"/>
      <c r="O25" s="45"/>
    </row>
    <row r="26" spans="1:15">
      <c r="A26" s="45"/>
      <c r="B26" s="45"/>
      <c r="C26" s="45"/>
      <c r="D26" s="45"/>
      <c r="E26" s="45"/>
      <c r="F26" s="45"/>
      <c r="G26" s="45"/>
      <c r="H26" s="45"/>
      <c r="I26" s="45"/>
      <c r="J26" s="45"/>
      <c r="K26" s="45"/>
      <c r="L26" s="45"/>
      <c r="M26" s="45"/>
      <c r="N26" s="45"/>
      <c r="O26" s="45"/>
    </row>
    <row r="27" spans="1:15">
      <c r="A27" s="45"/>
      <c r="B27" s="45"/>
      <c r="C27" s="45"/>
      <c r="D27" s="45"/>
      <c r="E27" s="45"/>
      <c r="F27" s="45"/>
      <c r="G27" s="45"/>
      <c r="H27" s="45"/>
      <c r="I27" s="45"/>
      <c r="J27" s="45"/>
      <c r="K27" s="45"/>
      <c r="L27" s="45"/>
      <c r="M27" s="45"/>
      <c r="N27" s="45"/>
      <c r="O27" s="45"/>
    </row>
    <row r="28" spans="1:15">
      <c r="A28" s="45"/>
      <c r="B28" s="45"/>
      <c r="C28" s="45"/>
      <c r="D28" s="45"/>
      <c r="E28" s="45"/>
      <c r="F28" s="45"/>
      <c r="G28" s="45"/>
      <c r="H28" s="45"/>
      <c r="I28" s="45"/>
      <c r="J28" s="45"/>
      <c r="K28" s="45"/>
      <c r="L28" s="45"/>
      <c r="M28" s="45"/>
      <c r="N28" s="45"/>
      <c r="O28" s="45"/>
    </row>
    <row r="29" spans="1:15">
      <c r="A29" s="45"/>
      <c r="B29" s="45"/>
      <c r="C29" s="45"/>
      <c r="D29" s="45"/>
      <c r="E29" s="45"/>
      <c r="F29" s="45"/>
      <c r="G29" s="45"/>
      <c r="H29" s="45"/>
      <c r="I29" s="45"/>
      <c r="J29" s="45"/>
      <c r="K29" s="45"/>
      <c r="L29" s="45"/>
      <c r="M29" s="45"/>
      <c r="N29" s="45"/>
      <c r="O29" s="45"/>
    </row>
    <row r="30" spans="1:15">
      <c r="A30" s="45"/>
      <c r="B30" s="45"/>
      <c r="C30" s="45"/>
      <c r="D30" s="45"/>
      <c r="E30" s="45"/>
      <c r="F30" s="45"/>
      <c r="G30" s="45"/>
      <c r="H30" s="45"/>
      <c r="I30" s="45"/>
      <c r="J30" s="45"/>
      <c r="K30" s="45"/>
      <c r="L30" s="45"/>
      <c r="M30" s="45"/>
      <c r="N30" s="45"/>
      <c r="O30" s="45"/>
    </row>
    <row r="31" spans="1:15">
      <c r="A31" s="45"/>
      <c r="B31" s="45"/>
      <c r="C31" s="45"/>
      <c r="D31" s="45"/>
      <c r="E31" s="45"/>
      <c r="F31" s="45"/>
      <c r="G31" s="45"/>
      <c r="H31" s="45"/>
      <c r="I31" s="45"/>
      <c r="J31" s="45"/>
      <c r="K31" s="45"/>
      <c r="L31" s="45"/>
      <c r="M31" s="45"/>
      <c r="N31" s="45"/>
      <c r="O31" s="45"/>
    </row>
    <row r="32" spans="1:15">
      <c r="A32" s="45"/>
      <c r="B32" s="45"/>
      <c r="C32" s="45"/>
      <c r="D32" s="45"/>
      <c r="E32" s="45"/>
      <c r="F32" s="45"/>
      <c r="G32" s="45"/>
      <c r="H32" s="45"/>
      <c r="I32" s="45"/>
      <c r="J32" s="45"/>
      <c r="K32" s="45"/>
      <c r="L32" s="45"/>
      <c r="M32" s="45"/>
      <c r="N32" s="45"/>
      <c r="O32" s="45"/>
    </row>
    <row r="33" spans="1:15">
      <c r="A33" s="45"/>
      <c r="B33" s="45"/>
      <c r="C33" s="45"/>
      <c r="D33" s="45"/>
      <c r="E33" s="45"/>
      <c r="F33" s="45"/>
      <c r="G33" s="45"/>
      <c r="H33" s="45"/>
      <c r="I33" s="45"/>
      <c r="J33" s="45"/>
      <c r="K33" s="45"/>
      <c r="L33" s="45"/>
      <c r="M33" s="45"/>
      <c r="N33" s="45"/>
      <c r="O33" s="45"/>
    </row>
    <row r="34" spans="1:15">
      <c r="A34" s="45"/>
      <c r="B34" s="45"/>
      <c r="C34" s="45"/>
      <c r="D34" s="45"/>
      <c r="E34" s="45"/>
      <c r="F34" s="45"/>
      <c r="G34" s="45"/>
      <c r="H34" s="45"/>
      <c r="I34" s="45"/>
      <c r="J34" s="45"/>
      <c r="K34" s="45"/>
      <c r="L34" s="45"/>
      <c r="M34" s="45"/>
      <c r="N34" s="45"/>
      <c r="O34" s="45"/>
    </row>
  </sheetData>
  <phoneticPr fontId="186" type="noConversion"/>
  <pageMargins left="0.7" right="0.7" top="0.75" bottom="0.75" header="0.3" footer="0.3"/>
  <drawing r:id="rId1"/>
</worksheet>
</file>

<file path=xl/worksheets/sheet2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tabColor rgb="FF66FF66"/>
    <pageSetUpPr fitToPage="1"/>
  </sheetPr>
  <dimension ref="A1:P125"/>
  <sheetViews>
    <sheetView zoomScale="70" workbookViewId="0">
      <selection activeCell="E11" sqref="E11"/>
    </sheetView>
  </sheetViews>
  <sheetFormatPr baseColWidth="10" defaultColWidth="8.83203125" defaultRowHeight="13"/>
  <cols>
    <col min="1" max="1" width="4" style="496" customWidth="1"/>
    <col min="2" max="2" width="10.5" style="496" customWidth="1"/>
    <col min="3" max="3" width="14.33203125" style="496" customWidth="1"/>
    <col min="4" max="4" width="11" style="496" customWidth="1"/>
    <col min="5" max="7" width="8.6640625" style="496"/>
    <col min="8" max="8" width="16.6640625" style="496" customWidth="1"/>
    <col min="9" max="9" width="13" style="496" customWidth="1"/>
    <col min="10" max="10" width="10" style="496" customWidth="1"/>
    <col min="11" max="11" width="14.6640625" style="496" customWidth="1"/>
    <col min="12" max="12" width="14.5" style="496" customWidth="1"/>
    <col min="13" max="13" width="12" style="496" customWidth="1"/>
    <col min="14" max="14" width="13" style="496" customWidth="1"/>
    <col min="15" max="15" width="15.5" style="496" customWidth="1"/>
    <col min="16" max="16" width="33.5" style="496" customWidth="1"/>
    <col min="17" max="257" width="8.6640625" style="496"/>
    <col min="258" max="258" width="10.5" style="496" customWidth="1"/>
    <col min="259" max="259" width="14.33203125" style="496" customWidth="1"/>
    <col min="260" max="260" width="11" style="496" customWidth="1"/>
    <col min="261" max="263" width="8.6640625" style="496"/>
    <col min="264" max="264" width="16.6640625" style="496" customWidth="1"/>
    <col min="265" max="265" width="13" style="496" customWidth="1"/>
    <col min="266" max="266" width="10" style="496" customWidth="1"/>
    <col min="267" max="267" width="14.6640625" style="496" customWidth="1"/>
    <col min="268" max="268" width="14.5" style="496" customWidth="1"/>
    <col min="269" max="269" width="12" style="496" customWidth="1"/>
    <col min="270" max="513" width="8.6640625" style="496"/>
    <col min="514" max="514" width="10.5" style="496" customWidth="1"/>
    <col min="515" max="515" width="14.33203125" style="496" customWidth="1"/>
    <col min="516" max="516" width="11" style="496" customWidth="1"/>
    <col min="517" max="519" width="8.6640625" style="496"/>
    <col min="520" max="520" width="16.6640625" style="496" customWidth="1"/>
    <col min="521" max="521" width="13" style="496" customWidth="1"/>
    <col min="522" max="522" width="10" style="496" customWidth="1"/>
    <col min="523" max="523" width="14.6640625" style="496" customWidth="1"/>
    <col min="524" max="524" width="14.5" style="496" customWidth="1"/>
    <col min="525" max="525" width="12" style="496" customWidth="1"/>
    <col min="526" max="769" width="8.6640625" style="496"/>
    <col min="770" max="770" width="10.5" style="496" customWidth="1"/>
    <col min="771" max="771" width="14.33203125" style="496" customWidth="1"/>
    <col min="772" max="772" width="11" style="496" customWidth="1"/>
    <col min="773" max="775" width="8.6640625" style="496"/>
    <col min="776" max="776" width="16.6640625" style="496" customWidth="1"/>
    <col min="777" max="777" width="13" style="496" customWidth="1"/>
    <col min="778" max="778" width="10" style="496" customWidth="1"/>
    <col min="779" max="779" width="14.6640625" style="496" customWidth="1"/>
    <col min="780" max="780" width="14.5" style="496" customWidth="1"/>
    <col min="781" max="781" width="12" style="496" customWidth="1"/>
    <col min="782" max="1025" width="8.6640625" style="496"/>
    <col min="1026" max="1026" width="10.5" style="496" customWidth="1"/>
    <col min="1027" max="1027" width="14.33203125" style="496" customWidth="1"/>
    <col min="1028" max="1028" width="11" style="496" customWidth="1"/>
    <col min="1029" max="1031" width="8.6640625" style="496"/>
    <col min="1032" max="1032" width="16.6640625" style="496" customWidth="1"/>
    <col min="1033" max="1033" width="13" style="496" customWidth="1"/>
    <col min="1034" max="1034" width="10" style="496" customWidth="1"/>
    <col min="1035" max="1035" width="14.6640625" style="496" customWidth="1"/>
    <col min="1036" max="1036" width="14.5" style="496" customWidth="1"/>
    <col min="1037" max="1037" width="12" style="496" customWidth="1"/>
    <col min="1038" max="1281" width="8.6640625" style="496"/>
    <col min="1282" max="1282" width="10.5" style="496" customWidth="1"/>
    <col min="1283" max="1283" width="14.33203125" style="496" customWidth="1"/>
    <col min="1284" max="1284" width="11" style="496" customWidth="1"/>
    <col min="1285" max="1287" width="8.6640625" style="496"/>
    <col min="1288" max="1288" width="16.6640625" style="496" customWidth="1"/>
    <col min="1289" max="1289" width="13" style="496" customWidth="1"/>
    <col min="1290" max="1290" width="10" style="496" customWidth="1"/>
    <col min="1291" max="1291" width="14.6640625" style="496" customWidth="1"/>
    <col min="1292" max="1292" width="14.5" style="496" customWidth="1"/>
    <col min="1293" max="1293" width="12" style="496" customWidth="1"/>
    <col min="1294" max="1537" width="8.6640625" style="496"/>
    <col min="1538" max="1538" width="10.5" style="496" customWidth="1"/>
    <col min="1539" max="1539" width="14.33203125" style="496" customWidth="1"/>
    <col min="1540" max="1540" width="11" style="496" customWidth="1"/>
    <col min="1541" max="1543" width="8.6640625" style="496"/>
    <col min="1544" max="1544" width="16.6640625" style="496" customWidth="1"/>
    <col min="1545" max="1545" width="13" style="496" customWidth="1"/>
    <col min="1546" max="1546" width="10" style="496" customWidth="1"/>
    <col min="1547" max="1547" width="14.6640625" style="496" customWidth="1"/>
    <col min="1548" max="1548" width="14.5" style="496" customWidth="1"/>
    <col min="1549" max="1549" width="12" style="496" customWidth="1"/>
    <col min="1550" max="1793" width="8.6640625" style="496"/>
    <col min="1794" max="1794" width="10.5" style="496" customWidth="1"/>
    <col min="1795" max="1795" width="14.33203125" style="496" customWidth="1"/>
    <col min="1796" max="1796" width="11" style="496" customWidth="1"/>
    <col min="1797" max="1799" width="8.6640625" style="496"/>
    <col min="1800" max="1800" width="16.6640625" style="496" customWidth="1"/>
    <col min="1801" max="1801" width="13" style="496" customWidth="1"/>
    <col min="1802" max="1802" width="10" style="496" customWidth="1"/>
    <col min="1803" max="1803" width="14.6640625" style="496" customWidth="1"/>
    <col min="1804" max="1804" width="14.5" style="496" customWidth="1"/>
    <col min="1805" max="1805" width="12" style="496" customWidth="1"/>
    <col min="1806" max="2049" width="8.6640625" style="496"/>
    <col min="2050" max="2050" width="10.5" style="496" customWidth="1"/>
    <col min="2051" max="2051" width="14.33203125" style="496" customWidth="1"/>
    <col min="2052" max="2052" width="11" style="496" customWidth="1"/>
    <col min="2053" max="2055" width="8.6640625" style="496"/>
    <col min="2056" max="2056" width="16.6640625" style="496" customWidth="1"/>
    <col min="2057" max="2057" width="13" style="496" customWidth="1"/>
    <col min="2058" max="2058" width="10" style="496" customWidth="1"/>
    <col min="2059" max="2059" width="14.6640625" style="496" customWidth="1"/>
    <col min="2060" max="2060" width="14.5" style="496" customWidth="1"/>
    <col min="2061" max="2061" width="12" style="496" customWidth="1"/>
    <col min="2062" max="2305" width="8.6640625" style="496"/>
    <col min="2306" max="2306" width="10.5" style="496" customWidth="1"/>
    <col min="2307" max="2307" width="14.33203125" style="496" customWidth="1"/>
    <col min="2308" max="2308" width="11" style="496" customWidth="1"/>
    <col min="2309" max="2311" width="8.6640625" style="496"/>
    <col min="2312" max="2312" width="16.6640625" style="496" customWidth="1"/>
    <col min="2313" max="2313" width="13" style="496" customWidth="1"/>
    <col min="2314" max="2314" width="10" style="496" customWidth="1"/>
    <col min="2315" max="2315" width="14.6640625" style="496" customWidth="1"/>
    <col min="2316" max="2316" width="14.5" style="496" customWidth="1"/>
    <col min="2317" max="2317" width="12" style="496" customWidth="1"/>
    <col min="2318" max="2561" width="8.6640625" style="496"/>
    <col min="2562" max="2562" width="10.5" style="496" customWidth="1"/>
    <col min="2563" max="2563" width="14.33203125" style="496" customWidth="1"/>
    <col min="2564" max="2564" width="11" style="496" customWidth="1"/>
    <col min="2565" max="2567" width="8.6640625" style="496"/>
    <col min="2568" max="2568" width="16.6640625" style="496" customWidth="1"/>
    <col min="2569" max="2569" width="13" style="496" customWidth="1"/>
    <col min="2570" max="2570" width="10" style="496" customWidth="1"/>
    <col min="2571" max="2571" width="14.6640625" style="496" customWidth="1"/>
    <col min="2572" max="2572" width="14.5" style="496" customWidth="1"/>
    <col min="2573" max="2573" width="12" style="496" customWidth="1"/>
    <col min="2574" max="2817" width="8.6640625" style="496"/>
    <col min="2818" max="2818" width="10.5" style="496" customWidth="1"/>
    <col min="2819" max="2819" width="14.33203125" style="496" customWidth="1"/>
    <col min="2820" max="2820" width="11" style="496" customWidth="1"/>
    <col min="2821" max="2823" width="8.6640625" style="496"/>
    <col min="2824" max="2824" width="16.6640625" style="496" customWidth="1"/>
    <col min="2825" max="2825" width="13" style="496" customWidth="1"/>
    <col min="2826" max="2826" width="10" style="496" customWidth="1"/>
    <col min="2827" max="2827" width="14.6640625" style="496" customWidth="1"/>
    <col min="2828" max="2828" width="14.5" style="496" customWidth="1"/>
    <col min="2829" max="2829" width="12" style="496" customWidth="1"/>
    <col min="2830" max="3073" width="8.6640625" style="496"/>
    <col min="3074" max="3074" width="10.5" style="496" customWidth="1"/>
    <col min="3075" max="3075" width="14.33203125" style="496" customWidth="1"/>
    <col min="3076" max="3076" width="11" style="496" customWidth="1"/>
    <col min="3077" max="3079" width="8.6640625" style="496"/>
    <col min="3080" max="3080" width="16.6640625" style="496" customWidth="1"/>
    <col min="3081" max="3081" width="13" style="496" customWidth="1"/>
    <col min="3082" max="3082" width="10" style="496" customWidth="1"/>
    <col min="3083" max="3083" width="14.6640625" style="496" customWidth="1"/>
    <col min="3084" max="3084" width="14.5" style="496" customWidth="1"/>
    <col min="3085" max="3085" width="12" style="496" customWidth="1"/>
    <col min="3086" max="3329" width="8.6640625" style="496"/>
    <col min="3330" max="3330" width="10.5" style="496" customWidth="1"/>
    <col min="3331" max="3331" width="14.33203125" style="496" customWidth="1"/>
    <col min="3332" max="3332" width="11" style="496" customWidth="1"/>
    <col min="3333" max="3335" width="8.6640625" style="496"/>
    <col min="3336" max="3336" width="16.6640625" style="496" customWidth="1"/>
    <col min="3337" max="3337" width="13" style="496" customWidth="1"/>
    <col min="3338" max="3338" width="10" style="496" customWidth="1"/>
    <col min="3339" max="3339" width="14.6640625" style="496" customWidth="1"/>
    <col min="3340" max="3340" width="14.5" style="496" customWidth="1"/>
    <col min="3341" max="3341" width="12" style="496" customWidth="1"/>
    <col min="3342" max="3585" width="8.6640625" style="496"/>
    <col min="3586" max="3586" width="10.5" style="496" customWidth="1"/>
    <col min="3587" max="3587" width="14.33203125" style="496" customWidth="1"/>
    <col min="3588" max="3588" width="11" style="496" customWidth="1"/>
    <col min="3589" max="3591" width="8.6640625" style="496"/>
    <col min="3592" max="3592" width="16.6640625" style="496" customWidth="1"/>
    <col min="3593" max="3593" width="13" style="496" customWidth="1"/>
    <col min="3594" max="3594" width="10" style="496" customWidth="1"/>
    <col min="3595" max="3595" width="14.6640625" style="496" customWidth="1"/>
    <col min="3596" max="3596" width="14.5" style="496" customWidth="1"/>
    <col min="3597" max="3597" width="12" style="496" customWidth="1"/>
    <col min="3598" max="3841" width="8.6640625" style="496"/>
    <col min="3842" max="3842" width="10.5" style="496" customWidth="1"/>
    <col min="3843" max="3843" width="14.33203125" style="496" customWidth="1"/>
    <col min="3844" max="3844" width="11" style="496" customWidth="1"/>
    <col min="3845" max="3847" width="8.6640625" style="496"/>
    <col min="3848" max="3848" width="16.6640625" style="496" customWidth="1"/>
    <col min="3849" max="3849" width="13" style="496" customWidth="1"/>
    <col min="3850" max="3850" width="10" style="496" customWidth="1"/>
    <col min="3851" max="3851" width="14.6640625" style="496" customWidth="1"/>
    <col min="3852" max="3852" width="14.5" style="496" customWidth="1"/>
    <col min="3853" max="3853" width="12" style="496" customWidth="1"/>
    <col min="3854" max="4097" width="8.6640625" style="496"/>
    <col min="4098" max="4098" width="10.5" style="496" customWidth="1"/>
    <col min="4099" max="4099" width="14.33203125" style="496" customWidth="1"/>
    <col min="4100" max="4100" width="11" style="496" customWidth="1"/>
    <col min="4101" max="4103" width="8.6640625" style="496"/>
    <col min="4104" max="4104" width="16.6640625" style="496" customWidth="1"/>
    <col min="4105" max="4105" width="13" style="496" customWidth="1"/>
    <col min="4106" max="4106" width="10" style="496" customWidth="1"/>
    <col min="4107" max="4107" width="14.6640625" style="496" customWidth="1"/>
    <col min="4108" max="4108" width="14.5" style="496" customWidth="1"/>
    <col min="4109" max="4109" width="12" style="496" customWidth="1"/>
    <col min="4110" max="4353" width="8.6640625" style="496"/>
    <col min="4354" max="4354" width="10.5" style="496" customWidth="1"/>
    <col min="4355" max="4355" width="14.33203125" style="496" customWidth="1"/>
    <col min="4356" max="4356" width="11" style="496" customWidth="1"/>
    <col min="4357" max="4359" width="8.6640625" style="496"/>
    <col min="4360" max="4360" width="16.6640625" style="496" customWidth="1"/>
    <col min="4361" max="4361" width="13" style="496" customWidth="1"/>
    <col min="4362" max="4362" width="10" style="496" customWidth="1"/>
    <col min="4363" max="4363" width="14.6640625" style="496" customWidth="1"/>
    <col min="4364" max="4364" width="14.5" style="496" customWidth="1"/>
    <col min="4365" max="4365" width="12" style="496" customWidth="1"/>
    <col min="4366" max="4609" width="8.6640625" style="496"/>
    <col min="4610" max="4610" width="10.5" style="496" customWidth="1"/>
    <col min="4611" max="4611" width="14.33203125" style="496" customWidth="1"/>
    <col min="4612" max="4612" width="11" style="496" customWidth="1"/>
    <col min="4613" max="4615" width="8.6640625" style="496"/>
    <col min="4616" max="4616" width="16.6640625" style="496" customWidth="1"/>
    <col min="4617" max="4617" width="13" style="496" customWidth="1"/>
    <col min="4618" max="4618" width="10" style="496" customWidth="1"/>
    <col min="4619" max="4619" width="14.6640625" style="496" customWidth="1"/>
    <col min="4620" max="4620" width="14.5" style="496" customWidth="1"/>
    <col min="4621" max="4621" width="12" style="496" customWidth="1"/>
    <col min="4622" max="4865" width="8.6640625" style="496"/>
    <col min="4866" max="4866" width="10.5" style="496" customWidth="1"/>
    <col min="4867" max="4867" width="14.33203125" style="496" customWidth="1"/>
    <col min="4868" max="4868" width="11" style="496" customWidth="1"/>
    <col min="4869" max="4871" width="8.6640625" style="496"/>
    <col min="4872" max="4872" width="16.6640625" style="496" customWidth="1"/>
    <col min="4873" max="4873" width="13" style="496" customWidth="1"/>
    <col min="4874" max="4874" width="10" style="496" customWidth="1"/>
    <col min="4875" max="4875" width="14.6640625" style="496" customWidth="1"/>
    <col min="4876" max="4876" width="14.5" style="496" customWidth="1"/>
    <col min="4877" max="4877" width="12" style="496" customWidth="1"/>
    <col min="4878" max="5121" width="8.6640625" style="496"/>
    <col min="5122" max="5122" width="10.5" style="496" customWidth="1"/>
    <col min="5123" max="5123" width="14.33203125" style="496" customWidth="1"/>
    <col min="5124" max="5124" width="11" style="496" customWidth="1"/>
    <col min="5125" max="5127" width="8.6640625" style="496"/>
    <col min="5128" max="5128" width="16.6640625" style="496" customWidth="1"/>
    <col min="5129" max="5129" width="13" style="496" customWidth="1"/>
    <col min="5130" max="5130" width="10" style="496" customWidth="1"/>
    <col min="5131" max="5131" width="14.6640625" style="496" customWidth="1"/>
    <col min="5132" max="5132" width="14.5" style="496" customWidth="1"/>
    <col min="5133" max="5133" width="12" style="496" customWidth="1"/>
    <col min="5134" max="5377" width="8.6640625" style="496"/>
    <col min="5378" max="5378" width="10.5" style="496" customWidth="1"/>
    <col min="5379" max="5379" width="14.33203125" style="496" customWidth="1"/>
    <col min="5380" max="5380" width="11" style="496" customWidth="1"/>
    <col min="5381" max="5383" width="8.6640625" style="496"/>
    <col min="5384" max="5384" width="16.6640625" style="496" customWidth="1"/>
    <col min="5385" max="5385" width="13" style="496" customWidth="1"/>
    <col min="5386" max="5386" width="10" style="496" customWidth="1"/>
    <col min="5387" max="5387" width="14.6640625" style="496" customWidth="1"/>
    <col min="5388" max="5388" width="14.5" style="496" customWidth="1"/>
    <col min="5389" max="5389" width="12" style="496" customWidth="1"/>
    <col min="5390" max="5633" width="8.6640625" style="496"/>
    <col min="5634" max="5634" width="10.5" style="496" customWidth="1"/>
    <col min="5635" max="5635" width="14.33203125" style="496" customWidth="1"/>
    <col min="5636" max="5636" width="11" style="496" customWidth="1"/>
    <col min="5637" max="5639" width="8.6640625" style="496"/>
    <col min="5640" max="5640" width="16.6640625" style="496" customWidth="1"/>
    <col min="5641" max="5641" width="13" style="496" customWidth="1"/>
    <col min="5642" max="5642" width="10" style="496" customWidth="1"/>
    <col min="5643" max="5643" width="14.6640625" style="496" customWidth="1"/>
    <col min="5644" max="5644" width="14.5" style="496" customWidth="1"/>
    <col min="5645" max="5645" width="12" style="496" customWidth="1"/>
    <col min="5646" max="5889" width="8.6640625" style="496"/>
    <col min="5890" max="5890" width="10.5" style="496" customWidth="1"/>
    <col min="5891" max="5891" width="14.33203125" style="496" customWidth="1"/>
    <col min="5892" max="5892" width="11" style="496" customWidth="1"/>
    <col min="5893" max="5895" width="8.6640625" style="496"/>
    <col min="5896" max="5896" width="16.6640625" style="496" customWidth="1"/>
    <col min="5897" max="5897" width="13" style="496" customWidth="1"/>
    <col min="5898" max="5898" width="10" style="496" customWidth="1"/>
    <col min="5899" max="5899" width="14.6640625" style="496" customWidth="1"/>
    <col min="5900" max="5900" width="14.5" style="496" customWidth="1"/>
    <col min="5901" max="5901" width="12" style="496" customWidth="1"/>
    <col min="5902" max="6145" width="8.6640625" style="496"/>
    <col min="6146" max="6146" width="10.5" style="496" customWidth="1"/>
    <col min="6147" max="6147" width="14.33203125" style="496" customWidth="1"/>
    <col min="6148" max="6148" width="11" style="496" customWidth="1"/>
    <col min="6149" max="6151" width="8.6640625" style="496"/>
    <col min="6152" max="6152" width="16.6640625" style="496" customWidth="1"/>
    <col min="6153" max="6153" width="13" style="496" customWidth="1"/>
    <col min="6154" max="6154" width="10" style="496" customWidth="1"/>
    <col min="6155" max="6155" width="14.6640625" style="496" customWidth="1"/>
    <col min="6156" max="6156" width="14.5" style="496" customWidth="1"/>
    <col min="6157" max="6157" width="12" style="496" customWidth="1"/>
    <col min="6158" max="6401" width="8.6640625" style="496"/>
    <col min="6402" max="6402" width="10.5" style="496" customWidth="1"/>
    <col min="6403" max="6403" width="14.33203125" style="496" customWidth="1"/>
    <col min="6404" max="6404" width="11" style="496" customWidth="1"/>
    <col min="6405" max="6407" width="8.6640625" style="496"/>
    <col min="6408" max="6408" width="16.6640625" style="496" customWidth="1"/>
    <col min="6409" max="6409" width="13" style="496" customWidth="1"/>
    <col min="6410" max="6410" width="10" style="496" customWidth="1"/>
    <col min="6411" max="6411" width="14.6640625" style="496" customWidth="1"/>
    <col min="6412" max="6412" width="14.5" style="496" customWidth="1"/>
    <col min="6413" max="6413" width="12" style="496" customWidth="1"/>
    <col min="6414" max="6657" width="8.6640625" style="496"/>
    <col min="6658" max="6658" width="10.5" style="496" customWidth="1"/>
    <col min="6659" max="6659" width="14.33203125" style="496" customWidth="1"/>
    <col min="6660" max="6660" width="11" style="496" customWidth="1"/>
    <col min="6661" max="6663" width="8.6640625" style="496"/>
    <col min="6664" max="6664" width="16.6640625" style="496" customWidth="1"/>
    <col min="6665" max="6665" width="13" style="496" customWidth="1"/>
    <col min="6666" max="6666" width="10" style="496" customWidth="1"/>
    <col min="6667" max="6667" width="14.6640625" style="496" customWidth="1"/>
    <col min="6668" max="6668" width="14.5" style="496" customWidth="1"/>
    <col min="6669" max="6669" width="12" style="496" customWidth="1"/>
    <col min="6670" max="6913" width="8.6640625" style="496"/>
    <col min="6914" max="6914" width="10.5" style="496" customWidth="1"/>
    <col min="6915" max="6915" width="14.33203125" style="496" customWidth="1"/>
    <col min="6916" max="6916" width="11" style="496" customWidth="1"/>
    <col min="6917" max="6919" width="8.6640625" style="496"/>
    <col min="6920" max="6920" width="16.6640625" style="496" customWidth="1"/>
    <col min="6921" max="6921" width="13" style="496" customWidth="1"/>
    <col min="6922" max="6922" width="10" style="496" customWidth="1"/>
    <col min="6923" max="6923" width="14.6640625" style="496" customWidth="1"/>
    <col min="6924" max="6924" width="14.5" style="496" customWidth="1"/>
    <col min="6925" max="6925" width="12" style="496" customWidth="1"/>
    <col min="6926" max="7169" width="8.6640625" style="496"/>
    <col min="7170" max="7170" width="10.5" style="496" customWidth="1"/>
    <col min="7171" max="7171" width="14.33203125" style="496" customWidth="1"/>
    <col min="7172" max="7172" width="11" style="496" customWidth="1"/>
    <col min="7173" max="7175" width="8.6640625" style="496"/>
    <col min="7176" max="7176" width="16.6640625" style="496" customWidth="1"/>
    <col min="7177" max="7177" width="13" style="496" customWidth="1"/>
    <col min="7178" max="7178" width="10" style="496" customWidth="1"/>
    <col min="7179" max="7179" width="14.6640625" style="496" customWidth="1"/>
    <col min="7180" max="7180" width="14.5" style="496" customWidth="1"/>
    <col min="7181" max="7181" width="12" style="496" customWidth="1"/>
    <col min="7182" max="7425" width="8.6640625" style="496"/>
    <col min="7426" max="7426" width="10.5" style="496" customWidth="1"/>
    <col min="7427" max="7427" width="14.33203125" style="496" customWidth="1"/>
    <col min="7428" max="7428" width="11" style="496" customWidth="1"/>
    <col min="7429" max="7431" width="8.6640625" style="496"/>
    <col min="7432" max="7432" width="16.6640625" style="496" customWidth="1"/>
    <col min="7433" max="7433" width="13" style="496" customWidth="1"/>
    <col min="7434" max="7434" width="10" style="496" customWidth="1"/>
    <col min="7435" max="7435" width="14.6640625" style="496" customWidth="1"/>
    <col min="7436" max="7436" width="14.5" style="496" customWidth="1"/>
    <col min="7437" max="7437" width="12" style="496" customWidth="1"/>
    <col min="7438" max="7681" width="8.6640625" style="496"/>
    <col min="7682" max="7682" width="10.5" style="496" customWidth="1"/>
    <col min="7683" max="7683" width="14.33203125" style="496" customWidth="1"/>
    <col min="7684" max="7684" width="11" style="496" customWidth="1"/>
    <col min="7685" max="7687" width="8.6640625" style="496"/>
    <col min="7688" max="7688" width="16.6640625" style="496" customWidth="1"/>
    <col min="7689" max="7689" width="13" style="496" customWidth="1"/>
    <col min="7690" max="7690" width="10" style="496" customWidth="1"/>
    <col min="7691" max="7691" width="14.6640625" style="496" customWidth="1"/>
    <col min="7692" max="7692" width="14.5" style="496" customWidth="1"/>
    <col min="7693" max="7693" width="12" style="496" customWidth="1"/>
    <col min="7694" max="7937" width="8.6640625" style="496"/>
    <col min="7938" max="7938" width="10.5" style="496" customWidth="1"/>
    <col min="7939" max="7939" width="14.33203125" style="496" customWidth="1"/>
    <col min="7940" max="7940" width="11" style="496" customWidth="1"/>
    <col min="7941" max="7943" width="8.6640625" style="496"/>
    <col min="7944" max="7944" width="16.6640625" style="496" customWidth="1"/>
    <col min="7945" max="7945" width="13" style="496" customWidth="1"/>
    <col min="7946" max="7946" width="10" style="496" customWidth="1"/>
    <col min="7947" max="7947" width="14.6640625" style="496" customWidth="1"/>
    <col min="7948" max="7948" width="14.5" style="496" customWidth="1"/>
    <col min="7949" max="7949" width="12" style="496" customWidth="1"/>
    <col min="7950" max="8193" width="8.6640625" style="496"/>
    <col min="8194" max="8194" width="10.5" style="496" customWidth="1"/>
    <col min="8195" max="8195" width="14.33203125" style="496" customWidth="1"/>
    <col min="8196" max="8196" width="11" style="496" customWidth="1"/>
    <col min="8197" max="8199" width="8.6640625" style="496"/>
    <col min="8200" max="8200" width="16.6640625" style="496" customWidth="1"/>
    <col min="8201" max="8201" width="13" style="496" customWidth="1"/>
    <col min="8202" max="8202" width="10" style="496" customWidth="1"/>
    <col min="8203" max="8203" width="14.6640625" style="496" customWidth="1"/>
    <col min="8204" max="8204" width="14.5" style="496" customWidth="1"/>
    <col min="8205" max="8205" width="12" style="496" customWidth="1"/>
    <col min="8206" max="8449" width="8.6640625" style="496"/>
    <col min="8450" max="8450" width="10.5" style="496" customWidth="1"/>
    <col min="8451" max="8451" width="14.33203125" style="496" customWidth="1"/>
    <col min="8452" max="8452" width="11" style="496" customWidth="1"/>
    <col min="8453" max="8455" width="8.6640625" style="496"/>
    <col min="8456" max="8456" width="16.6640625" style="496" customWidth="1"/>
    <col min="8457" max="8457" width="13" style="496" customWidth="1"/>
    <col min="8458" max="8458" width="10" style="496" customWidth="1"/>
    <col min="8459" max="8459" width="14.6640625" style="496" customWidth="1"/>
    <col min="8460" max="8460" width="14.5" style="496" customWidth="1"/>
    <col min="8461" max="8461" width="12" style="496" customWidth="1"/>
    <col min="8462" max="8705" width="8.6640625" style="496"/>
    <col min="8706" max="8706" width="10.5" style="496" customWidth="1"/>
    <col min="8707" max="8707" width="14.33203125" style="496" customWidth="1"/>
    <col min="8708" max="8708" width="11" style="496" customWidth="1"/>
    <col min="8709" max="8711" width="8.6640625" style="496"/>
    <col min="8712" max="8712" width="16.6640625" style="496" customWidth="1"/>
    <col min="8713" max="8713" width="13" style="496" customWidth="1"/>
    <col min="8714" max="8714" width="10" style="496" customWidth="1"/>
    <col min="8715" max="8715" width="14.6640625" style="496" customWidth="1"/>
    <col min="8716" max="8716" width="14.5" style="496" customWidth="1"/>
    <col min="8717" max="8717" width="12" style="496" customWidth="1"/>
    <col min="8718" max="8961" width="8.6640625" style="496"/>
    <col min="8962" max="8962" width="10.5" style="496" customWidth="1"/>
    <col min="8963" max="8963" width="14.33203125" style="496" customWidth="1"/>
    <col min="8964" max="8964" width="11" style="496" customWidth="1"/>
    <col min="8965" max="8967" width="8.6640625" style="496"/>
    <col min="8968" max="8968" width="16.6640625" style="496" customWidth="1"/>
    <col min="8969" max="8969" width="13" style="496" customWidth="1"/>
    <col min="8970" max="8970" width="10" style="496" customWidth="1"/>
    <col min="8971" max="8971" width="14.6640625" style="496" customWidth="1"/>
    <col min="8972" max="8972" width="14.5" style="496" customWidth="1"/>
    <col min="8973" max="8973" width="12" style="496" customWidth="1"/>
    <col min="8974" max="9217" width="8.6640625" style="496"/>
    <col min="9218" max="9218" width="10.5" style="496" customWidth="1"/>
    <col min="9219" max="9219" width="14.33203125" style="496" customWidth="1"/>
    <col min="9220" max="9220" width="11" style="496" customWidth="1"/>
    <col min="9221" max="9223" width="8.6640625" style="496"/>
    <col min="9224" max="9224" width="16.6640625" style="496" customWidth="1"/>
    <col min="9225" max="9225" width="13" style="496" customWidth="1"/>
    <col min="9226" max="9226" width="10" style="496" customWidth="1"/>
    <col min="9227" max="9227" width="14.6640625" style="496" customWidth="1"/>
    <col min="9228" max="9228" width="14.5" style="496" customWidth="1"/>
    <col min="9229" max="9229" width="12" style="496" customWidth="1"/>
    <col min="9230" max="9473" width="8.6640625" style="496"/>
    <col min="9474" max="9474" width="10.5" style="496" customWidth="1"/>
    <col min="9475" max="9475" width="14.33203125" style="496" customWidth="1"/>
    <col min="9476" max="9476" width="11" style="496" customWidth="1"/>
    <col min="9477" max="9479" width="8.6640625" style="496"/>
    <col min="9480" max="9480" width="16.6640625" style="496" customWidth="1"/>
    <col min="9481" max="9481" width="13" style="496" customWidth="1"/>
    <col min="9482" max="9482" width="10" style="496" customWidth="1"/>
    <col min="9483" max="9483" width="14.6640625" style="496" customWidth="1"/>
    <col min="9484" max="9484" width="14.5" style="496" customWidth="1"/>
    <col min="9485" max="9485" width="12" style="496" customWidth="1"/>
    <col min="9486" max="9729" width="8.6640625" style="496"/>
    <col min="9730" max="9730" width="10.5" style="496" customWidth="1"/>
    <col min="9731" max="9731" width="14.33203125" style="496" customWidth="1"/>
    <col min="9732" max="9732" width="11" style="496" customWidth="1"/>
    <col min="9733" max="9735" width="8.6640625" style="496"/>
    <col min="9736" max="9736" width="16.6640625" style="496" customWidth="1"/>
    <col min="9737" max="9737" width="13" style="496" customWidth="1"/>
    <col min="9738" max="9738" width="10" style="496" customWidth="1"/>
    <col min="9739" max="9739" width="14.6640625" style="496" customWidth="1"/>
    <col min="9740" max="9740" width="14.5" style="496" customWidth="1"/>
    <col min="9741" max="9741" width="12" style="496" customWidth="1"/>
    <col min="9742" max="9985" width="8.6640625" style="496"/>
    <col min="9986" max="9986" width="10.5" style="496" customWidth="1"/>
    <col min="9987" max="9987" width="14.33203125" style="496" customWidth="1"/>
    <col min="9988" max="9988" width="11" style="496" customWidth="1"/>
    <col min="9989" max="9991" width="8.6640625" style="496"/>
    <col min="9992" max="9992" width="16.6640625" style="496" customWidth="1"/>
    <col min="9993" max="9993" width="13" style="496" customWidth="1"/>
    <col min="9994" max="9994" width="10" style="496" customWidth="1"/>
    <col min="9995" max="9995" width="14.6640625" style="496" customWidth="1"/>
    <col min="9996" max="9996" width="14.5" style="496" customWidth="1"/>
    <col min="9997" max="9997" width="12" style="496" customWidth="1"/>
    <col min="9998" max="10241" width="8.6640625" style="496"/>
    <col min="10242" max="10242" width="10.5" style="496" customWidth="1"/>
    <col min="10243" max="10243" width="14.33203125" style="496" customWidth="1"/>
    <col min="10244" max="10244" width="11" style="496" customWidth="1"/>
    <col min="10245" max="10247" width="8.6640625" style="496"/>
    <col min="10248" max="10248" width="16.6640625" style="496" customWidth="1"/>
    <col min="10249" max="10249" width="13" style="496" customWidth="1"/>
    <col min="10250" max="10250" width="10" style="496" customWidth="1"/>
    <col min="10251" max="10251" width="14.6640625" style="496" customWidth="1"/>
    <col min="10252" max="10252" width="14.5" style="496" customWidth="1"/>
    <col min="10253" max="10253" width="12" style="496" customWidth="1"/>
    <col min="10254" max="10497" width="8.6640625" style="496"/>
    <col min="10498" max="10498" width="10.5" style="496" customWidth="1"/>
    <col min="10499" max="10499" width="14.33203125" style="496" customWidth="1"/>
    <col min="10500" max="10500" width="11" style="496" customWidth="1"/>
    <col min="10501" max="10503" width="8.6640625" style="496"/>
    <col min="10504" max="10504" width="16.6640625" style="496" customWidth="1"/>
    <col min="10505" max="10505" width="13" style="496" customWidth="1"/>
    <col min="10506" max="10506" width="10" style="496" customWidth="1"/>
    <col min="10507" max="10507" width="14.6640625" style="496" customWidth="1"/>
    <col min="10508" max="10508" width="14.5" style="496" customWidth="1"/>
    <col min="10509" max="10509" width="12" style="496" customWidth="1"/>
    <col min="10510" max="10753" width="8.6640625" style="496"/>
    <col min="10754" max="10754" width="10.5" style="496" customWidth="1"/>
    <col min="10755" max="10755" width="14.33203125" style="496" customWidth="1"/>
    <col min="10756" max="10756" width="11" style="496" customWidth="1"/>
    <col min="10757" max="10759" width="8.6640625" style="496"/>
    <col min="10760" max="10760" width="16.6640625" style="496" customWidth="1"/>
    <col min="10761" max="10761" width="13" style="496" customWidth="1"/>
    <col min="10762" max="10762" width="10" style="496" customWidth="1"/>
    <col min="10763" max="10763" width="14.6640625" style="496" customWidth="1"/>
    <col min="10764" max="10764" width="14.5" style="496" customWidth="1"/>
    <col min="10765" max="10765" width="12" style="496" customWidth="1"/>
    <col min="10766" max="11009" width="8.6640625" style="496"/>
    <col min="11010" max="11010" width="10.5" style="496" customWidth="1"/>
    <col min="11011" max="11011" width="14.33203125" style="496" customWidth="1"/>
    <col min="11012" max="11012" width="11" style="496" customWidth="1"/>
    <col min="11013" max="11015" width="8.6640625" style="496"/>
    <col min="11016" max="11016" width="16.6640625" style="496" customWidth="1"/>
    <col min="11017" max="11017" width="13" style="496" customWidth="1"/>
    <col min="11018" max="11018" width="10" style="496" customWidth="1"/>
    <col min="11019" max="11019" width="14.6640625" style="496" customWidth="1"/>
    <col min="11020" max="11020" width="14.5" style="496" customWidth="1"/>
    <col min="11021" max="11021" width="12" style="496" customWidth="1"/>
    <col min="11022" max="11265" width="8.6640625" style="496"/>
    <col min="11266" max="11266" width="10.5" style="496" customWidth="1"/>
    <col min="11267" max="11267" width="14.33203125" style="496" customWidth="1"/>
    <col min="11268" max="11268" width="11" style="496" customWidth="1"/>
    <col min="11269" max="11271" width="8.6640625" style="496"/>
    <col min="11272" max="11272" width="16.6640625" style="496" customWidth="1"/>
    <col min="11273" max="11273" width="13" style="496" customWidth="1"/>
    <col min="11274" max="11274" width="10" style="496" customWidth="1"/>
    <col min="11275" max="11275" width="14.6640625" style="496" customWidth="1"/>
    <col min="11276" max="11276" width="14.5" style="496" customWidth="1"/>
    <col min="11277" max="11277" width="12" style="496" customWidth="1"/>
    <col min="11278" max="11521" width="8.6640625" style="496"/>
    <col min="11522" max="11522" width="10.5" style="496" customWidth="1"/>
    <col min="11523" max="11523" width="14.33203125" style="496" customWidth="1"/>
    <col min="11524" max="11524" width="11" style="496" customWidth="1"/>
    <col min="11525" max="11527" width="8.6640625" style="496"/>
    <col min="11528" max="11528" width="16.6640625" style="496" customWidth="1"/>
    <col min="11529" max="11529" width="13" style="496" customWidth="1"/>
    <col min="11530" max="11530" width="10" style="496" customWidth="1"/>
    <col min="11531" max="11531" width="14.6640625" style="496" customWidth="1"/>
    <col min="11532" max="11532" width="14.5" style="496" customWidth="1"/>
    <col min="11533" max="11533" width="12" style="496" customWidth="1"/>
    <col min="11534" max="11777" width="8.6640625" style="496"/>
    <col min="11778" max="11778" width="10.5" style="496" customWidth="1"/>
    <col min="11779" max="11779" width="14.33203125" style="496" customWidth="1"/>
    <col min="11780" max="11780" width="11" style="496" customWidth="1"/>
    <col min="11781" max="11783" width="8.6640625" style="496"/>
    <col min="11784" max="11784" width="16.6640625" style="496" customWidth="1"/>
    <col min="11785" max="11785" width="13" style="496" customWidth="1"/>
    <col min="11786" max="11786" width="10" style="496" customWidth="1"/>
    <col min="11787" max="11787" width="14.6640625" style="496" customWidth="1"/>
    <col min="11788" max="11788" width="14.5" style="496" customWidth="1"/>
    <col min="11789" max="11789" width="12" style="496" customWidth="1"/>
    <col min="11790" max="12033" width="8.6640625" style="496"/>
    <col min="12034" max="12034" width="10.5" style="496" customWidth="1"/>
    <col min="12035" max="12035" width="14.33203125" style="496" customWidth="1"/>
    <col min="12036" max="12036" width="11" style="496" customWidth="1"/>
    <col min="12037" max="12039" width="8.6640625" style="496"/>
    <col min="12040" max="12040" width="16.6640625" style="496" customWidth="1"/>
    <col min="12041" max="12041" width="13" style="496" customWidth="1"/>
    <col min="12042" max="12042" width="10" style="496" customWidth="1"/>
    <col min="12043" max="12043" width="14.6640625" style="496" customWidth="1"/>
    <col min="12044" max="12044" width="14.5" style="496" customWidth="1"/>
    <col min="12045" max="12045" width="12" style="496" customWidth="1"/>
    <col min="12046" max="12289" width="8.6640625" style="496"/>
    <col min="12290" max="12290" width="10.5" style="496" customWidth="1"/>
    <col min="12291" max="12291" width="14.33203125" style="496" customWidth="1"/>
    <col min="12292" max="12292" width="11" style="496" customWidth="1"/>
    <col min="12293" max="12295" width="8.6640625" style="496"/>
    <col min="12296" max="12296" width="16.6640625" style="496" customWidth="1"/>
    <col min="12297" max="12297" width="13" style="496" customWidth="1"/>
    <col min="12298" max="12298" width="10" style="496" customWidth="1"/>
    <col min="12299" max="12299" width="14.6640625" style="496" customWidth="1"/>
    <col min="12300" max="12300" width="14.5" style="496" customWidth="1"/>
    <col min="12301" max="12301" width="12" style="496" customWidth="1"/>
    <col min="12302" max="12545" width="8.6640625" style="496"/>
    <col min="12546" max="12546" width="10.5" style="496" customWidth="1"/>
    <col min="12547" max="12547" width="14.33203125" style="496" customWidth="1"/>
    <col min="12548" max="12548" width="11" style="496" customWidth="1"/>
    <col min="12549" max="12551" width="8.6640625" style="496"/>
    <col min="12552" max="12552" width="16.6640625" style="496" customWidth="1"/>
    <col min="12553" max="12553" width="13" style="496" customWidth="1"/>
    <col min="12554" max="12554" width="10" style="496" customWidth="1"/>
    <col min="12555" max="12555" width="14.6640625" style="496" customWidth="1"/>
    <col min="12556" max="12556" width="14.5" style="496" customWidth="1"/>
    <col min="12557" max="12557" width="12" style="496" customWidth="1"/>
    <col min="12558" max="12801" width="8.6640625" style="496"/>
    <col min="12802" max="12802" width="10.5" style="496" customWidth="1"/>
    <col min="12803" max="12803" width="14.33203125" style="496" customWidth="1"/>
    <col min="12804" max="12804" width="11" style="496" customWidth="1"/>
    <col min="12805" max="12807" width="8.6640625" style="496"/>
    <col min="12808" max="12808" width="16.6640625" style="496" customWidth="1"/>
    <col min="12809" max="12809" width="13" style="496" customWidth="1"/>
    <col min="12810" max="12810" width="10" style="496" customWidth="1"/>
    <col min="12811" max="12811" width="14.6640625" style="496" customWidth="1"/>
    <col min="12812" max="12812" width="14.5" style="496" customWidth="1"/>
    <col min="12813" max="12813" width="12" style="496" customWidth="1"/>
    <col min="12814" max="13057" width="8.6640625" style="496"/>
    <col min="13058" max="13058" width="10.5" style="496" customWidth="1"/>
    <col min="13059" max="13059" width="14.33203125" style="496" customWidth="1"/>
    <col min="13060" max="13060" width="11" style="496" customWidth="1"/>
    <col min="13061" max="13063" width="8.6640625" style="496"/>
    <col min="13064" max="13064" width="16.6640625" style="496" customWidth="1"/>
    <col min="13065" max="13065" width="13" style="496" customWidth="1"/>
    <col min="13066" max="13066" width="10" style="496" customWidth="1"/>
    <col min="13067" max="13067" width="14.6640625" style="496" customWidth="1"/>
    <col min="13068" max="13068" width="14.5" style="496" customWidth="1"/>
    <col min="13069" max="13069" width="12" style="496" customWidth="1"/>
    <col min="13070" max="13313" width="8.6640625" style="496"/>
    <col min="13314" max="13314" width="10.5" style="496" customWidth="1"/>
    <col min="13315" max="13315" width="14.33203125" style="496" customWidth="1"/>
    <col min="13316" max="13316" width="11" style="496" customWidth="1"/>
    <col min="13317" max="13319" width="8.6640625" style="496"/>
    <col min="13320" max="13320" width="16.6640625" style="496" customWidth="1"/>
    <col min="13321" max="13321" width="13" style="496" customWidth="1"/>
    <col min="13322" max="13322" width="10" style="496" customWidth="1"/>
    <col min="13323" max="13323" width="14.6640625" style="496" customWidth="1"/>
    <col min="13324" max="13324" width="14.5" style="496" customWidth="1"/>
    <col min="13325" max="13325" width="12" style="496" customWidth="1"/>
    <col min="13326" max="13569" width="8.6640625" style="496"/>
    <col min="13570" max="13570" width="10.5" style="496" customWidth="1"/>
    <col min="13571" max="13571" width="14.33203125" style="496" customWidth="1"/>
    <col min="13572" max="13572" width="11" style="496" customWidth="1"/>
    <col min="13573" max="13575" width="8.6640625" style="496"/>
    <col min="13576" max="13576" width="16.6640625" style="496" customWidth="1"/>
    <col min="13577" max="13577" width="13" style="496" customWidth="1"/>
    <col min="13578" max="13578" width="10" style="496" customWidth="1"/>
    <col min="13579" max="13579" width="14.6640625" style="496" customWidth="1"/>
    <col min="13580" max="13580" width="14.5" style="496" customWidth="1"/>
    <col min="13581" max="13581" width="12" style="496" customWidth="1"/>
    <col min="13582" max="13825" width="8.6640625" style="496"/>
    <col min="13826" max="13826" width="10.5" style="496" customWidth="1"/>
    <col min="13827" max="13827" width="14.33203125" style="496" customWidth="1"/>
    <col min="13828" max="13828" width="11" style="496" customWidth="1"/>
    <col min="13829" max="13831" width="8.6640625" style="496"/>
    <col min="13832" max="13832" width="16.6640625" style="496" customWidth="1"/>
    <col min="13833" max="13833" width="13" style="496" customWidth="1"/>
    <col min="13834" max="13834" width="10" style="496" customWidth="1"/>
    <col min="13835" max="13835" width="14.6640625" style="496" customWidth="1"/>
    <col min="13836" max="13836" width="14.5" style="496" customWidth="1"/>
    <col min="13837" max="13837" width="12" style="496" customWidth="1"/>
    <col min="13838" max="14081" width="8.6640625" style="496"/>
    <col min="14082" max="14082" width="10.5" style="496" customWidth="1"/>
    <col min="14083" max="14083" width="14.33203125" style="496" customWidth="1"/>
    <col min="14084" max="14084" width="11" style="496" customWidth="1"/>
    <col min="14085" max="14087" width="8.6640625" style="496"/>
    <col min="14088" max="14088" width="16.6640625" style="496" customWidth="1"/>
    <col min="14089" max="14089" width="13" style="496" customWidth="1"/>
    <col min="14090" max="14090" width="10" style="496" customWidth="1"/>
    <col min="14091" max="14091" width="14.6640625" style="496" customWidth="1"/>
    <col min="14092" max="14092" width="14.5" style="496" customWidth="1"/>
    <col min="14093" max="14093" width="12" style="496" customWidth="1"/>
    <col min="14094" max="14337" width="8.6640625" style="496"/>
    <col min="14338" max="14338" width="10.5" style="496" customWidth="1"/>
    <col min="14339" max="14339" width="14.33203125" style="496" customWidth="1"/>
    <col min="14340" max="14340" width="11" style="496" customWidth="1"/>
    <col min="14341" max="14343" width="8.6640625" style="496"/>
    <col min="14344" max="14344" width="16.6640625" style="496" customWidth="1"/>
    <col min="14345" max="14345" width="13" style="496" customWidth="1"/>
    <col min="14346" max="14346" width="10" style="496" customWidth="1"/>
    <col min="14347" max="14347" width="14.6640625" style="496" customWidth="1"/>
    <col min="14348" max="14348" width="14.5" style="496" customWidth="1"/>
    <col min="14349" max="14349" width="12" style="496" customWidth="1"/>
    <col min="14350" max="14593" width="8.6640625" style="496"/>
    <col min="14594" max="14594" width="10.5" style="496" customWidth="1"/>
    <col min="14595" max="14595" width="14.33203125" style="496" customWidth="1"/>
    <col min="14596" max="14596" width="11" style="496" customWidth="1"/>
    <col min="14597" max="14599" width="8.6640625" style="496"/>
    <col min="14600" max="14600" width="16.6640625" style="496" customWidth="1"/>
    <col min="14601" max="14601" width="13" style="496" customWidth="1"/>
    <col min="14602" max="14602" width="10" style="496" customWidth="1"/>
    <col min="14603" max="14603" width="14.6640625" style="496" customWidth="1"/>
    <col min="14604" max="14604" width="14.5" style="496" customWidth="1"/>
    <col min="14605" max="14605" width="12" style="496" customWidth="1"/>
    <col min="14606" max="14849" width="8.6640625" style="496"/>
    <col min="14850" max="14850" width="10.5" style="496" customWidth="1"/>
    <col min="14851" max="14851" width="14.33203125" style="496" customWidth="1"/>
    <col min="14852" max="14852" width="11" style="496" customWidth="1"/>
    <col min="14853" max="14855" width="8.6640625" style="496"/>
    <col min="14856" max="14856" width="16.6640625" style="496" customWidth="1"/>
    <col min="14857" max="14857" width="13" style="496" customWidth="1"/>
    <col min="14858" max="14858" width="10" style="496" customWidth="1"/>
    <col min="14859" max="14859" width="14.6640625" style="496" customWidth="1"/>
    <col min="14860" max="14860" width="14.5" style="496" customWidth="1"/>
    <col min="14861" max="14861" width="12" style="496" customWidth="1"/>
    <col min="14862" max="15105" width="8.6640625" style="496"/>
    <col min="15106" max="15106" width="10.5" style="496" customWidth="1"/>
    <col min="15107" max="15107" width="14.33203125" style="496" customWidth="1"/>
    <col min="15108" max="15108" width="11" style="496" customWidth="1"/>
    <col min="15109" max="15111" width="8.6640625" style="496"/>
    <col min="15112" max="15112" width="16.6640625" style="496" customWidth="1"/>
    <col min="15113" max="15113" width="13" style="496" customWidth="1"/>
    <col min="15114" max="15114" width="10" style="496" customWidth="1"/>
    <col min="15115" max="15115" width="14.6640625" style="496" customWidth="1"/>
    <col min="15116" max="15116" width="14.5" style="496" customWidth="1"/>
    <col min="15117" max="15117" width="12" style="496" customWidth="1"/>
    <col min="15118" max="15361" width="8.6640625" style="496"/>
    <col min="15362" max="15362" width="10.5" style="496" customWidth="1"/>
    <col min="15363" max="15363" width="14.33203125" style="496" customWidth="1"/>
    <col min="15364" max="15364" width="11" style="496" customWidth="1"/>
    <col min="15365" max="15367" width="8.6640625" style="496"/>
    <col min="15368" max="15368" width="16.6640625" style="496" customWidth="1"/>
    <col min="15369" max="15369" width="13" style="496" customWidth="1"/>
    <col min="15370" max="15370" width="10" style="496" customWidth="1"/>
    <col min="15371" max="15371" width="14.6640625" style="496" customWidth="1"/>
    <col min="15372" max="15372" width="14.5" style="496" customWidth="1"/>
    <col min="15373" max="15373" width="12" style="496" customWidth="1"/>
    <col min="15374" max="15617" width="8.6640625" style="496"/>
    <col min="15618" max="15618" width="10.5" style="496" customWidth="1"/>
    <col min="15619" max="15619" width="14.33203125" style="496" customWidth="1"/>
    <col min="15620" max="15620" width="11" style="496" customWidth="1"/>
    <col min="15621" max="15623" width="8.6640625" style="496"/>
    <col min="15624" max="15624" width="16.6640625" style="496" customWidth="1"/>
    <col min="15625" max="15625" width="13" style="496" customWidth="1"/>
    <col min="15626" max="15626" width="10" style="496" customWidth="1"/>
    <col min="15627" max="15627" width="14.6640625" style="496" customWidth="1"/>
    <col min="15628" max="15628" width="14.5" style="496" customWidth="1"/>
    <col min="15629" max="15629" width="12" style="496" customWidth="1"/>
    <col min="15630" max="15873" width="8.6640625" style="496"/>
    <col min="15874" max="15874" width="10.5" style="496" customWidth="1"/>
    <col min="15875" max="15875" width="14.33203125" style="496" customWidth="1"/>
    <col min="15876" max="15876" width="11" style="496" customWidth="1"/>
    <col min="15877" max="15879" width="8.6640625" style="496"/>
    <col min="15880" max="15880" width="16.6640625" style="496" customWidth="1"/>
    <col min="15881" max="15881" width="13" style="496" customWidth="1"/>
    <col min="15882" max="15882" width="10" style="496" customWidth="1"/>
    <col min="15883" max="15883" width="14.6640625" style="496" customWidth="1"/>
    <col min="15884" max="15884" width="14.5" style="496" customWidth="1"/>
    <col min="15885" max="15885" width="12" style="496" customWidth="1"/>
    <col min="15886" max="16129" width="8.6640625" style="496"/>
    <col min="16130" max="16130" width="10.5" style="496" customWidth="1"/>
    <col min="16131" max="16131" width="14.33203125" style="496" customWidth="1"/>
    <col min="16132" max="16132" width="11" style="496" customWidth="1"/>
    <col min="16133" max="16135" width="8.6640625" style="496"/>
    <col min="16136" max="16136" width="16.6640625" style="496" customWidth="1"/>
    <col min="16137" max="16137" width="13" style="496" customWidth="1"/>
    <col min="16138" max="16138" width="10" style="496" customWidth="1"/>
    <col min="16139" max="16139" width="14.6640625" style="496" customWidth="1"/>
    <col min="16140" max="16140" width="14.5" style="496" customWidth="1"/>
    <col min="16141" max="16141" width="12" style="496" customWidth="1"/>
    <col min="16142" max="16384" width="8.6640625" style="496"/>
  </cols>
  <sheetData>
    <row r="1" spans="1:16" ht="30.75" customHeight="1">
      <c r="A1" s="1558" t="s">
        <v>311</v>
      </c>
      <c r="B1" s="1559"/>
      <c r="C1" s="1559"/>
      <c r="D1" s="1559"/>
      <c r="E1" s="1559"/>
      <c r="F1" s="1559"/>
      <c r="G1" s="1559"/>
      <c r="H1" s="1559"/>
      <c r="I1" s="1559"/>
      <c r="J1" s="1559"/>
      <c r="K1" s="1559"/>
      <c r="L1" s="1559"/>
      <c r="M1" s="1559"/>
      <c r="N1" s="1559"/>
      <c r="O1" s="1559"/>
      <c r="P1" s="1560"/>
    </row>
    <row r="2" spans="1:16" s="500" customFormat="1" ht="21.75" customHeight="1" thickBot="1">
      <c r="A2" s="497"/>
      <c r="B2" s="498"/>
      <c r="C2" s="498"/>
      <c r="D2" s="498"/>
      <c r="E2" s="498"/>
      <c r="F2" s="498"/>
      <c r="G2" s="498"/>
      <c r="H2" s="498"/>
      <c r="I2" s="498"/>
      <c r="J2" s="498"/>
      <c r="K2" s="498"/>
      <c r="L2" s="498"/>
      <c r="M2" s="498"/>
      <c r="N2" s="498"/>
      <c r="O2" s="498"/>
      <c r="P2" s="499"/>
    </row>
    <row r="3" spans="1:16" s="500" customFormat="1" ht="15" customHeight="1">
      <c r="A3" s="497"/>
      <c r="B3" s="1561" t="s">
        <v>248</v>
      </c>
      <c r="C3" s="1562"/>
      <c r="D3" s="1562"/>
      <c r="E3" s="1563"/>
      <c r="F3" s="1563"/>
      <c r="G3" s="1564" t="s">
        <v>312</v>
      </c>
      <c r="H3" s="1564"/>
      <c r="I3" s="1565"/>
      <c r="J3" s="1566"/>
      <c r="K3" s="1567"/>
      <c r="L3" s="1567"/>
      <c r="M3" s="1568"/>
      <c r="N3" s="1569" t="s">
        <v>313</v>
      </c>
      <c r="O3" s="1570"/>
      <c r="P3" s="1571"/>
    </row>
    <row r="4" spans="1:16" s="500" customFormat="1" ht="15" customHeight="1">
      <c r="A4" s="497"/>
      <c r="B4" s="1572" t="s">
        <v>314</v>
      </c>
      <c r="C4" s="1573"/>
      <c r="D4" s="1573"/>
      <c r="E4" s="1574"/>
      <c r="F4" s="1574"/>
      <c r="G4" s="1575" t="s">
        <v>315</v>
      </c>
      <c r="H4" s="1575"/>
      <c r="I4" s="1576"/>
      <c r="J4" s="1577"/>
      <c r="K4" s="1578"/>
      <c r="L4" s="1578"/>
      <c r="M4" s="1579"/>
      <c r="N4" s="1580"/>
      <c r="O4" s="1581"/>
      <c r="P4" s="1582"/>
    </row>
    <row r="5" spans="1:16" s="500" customFormat="1" ht="15" customHeight="1">
      <c r="A5" s="497"/>
      <c r="B5" s="1572" t="s">
        <v>316</v>
      </c>
      <c r="C5" s="1573"/>
      <c r="D5" s="1573"/>
      <c r="E5" s="1574"/>
      <c r="F5" s="1574"/>
      <c r="G5" s="501"/>
      <c r="H5" s="502"/>
      <c r="I5" s="1576"/>
      <c r="J5" s="1577"/>
      <c r="K5" s="1578"/>
      <c r="L5" s="1578"/>
      <c r="M5" s="1579"/>
      <c r="N5" s="1583" t="s">
        <v>317</v>
      </c>
      <c r="O5" s="1584"/>
      <c r="P5" s="1585"/>
    </row>
    <row r="6" spans="1:16" s="500" customFormat="1" ht="15" customHeight="1">
      <c r="A6" s="497"/>
      <c r="B6" s="1572" t="s">
        <v>318</v>
      </c>
      <c r="C6" s="1573"/>
      <c r="D6" s="1573"/>
      <c r="E6" s="1574"/>
      <c r="F6" s="1574"/>
      <c r="G6" s="503"/>
      <c r="H6" s="504"/>
      <c r="I6" s="1576"/>
      <c r="J6" s="1577"/>
      <c r="K6" s="1578"/>
      <c r="L6" s="1578"/>
      <c r="M6" s="1579"/>
      <c r="N6" s="1580"/>
      <c r="O6" s="1581"/>
      <c r="P6" s="1582"/>
    </row>
    <row r="7" spans="1:16" s="500" customFormat="1" ht="15" customHeight="1">
      <c r="A7" s="497"/>
      <c r="B7" s="1572" t="s">
        <v>319</v>
      </c>
      <c r="C7" s="1573"/>
      <c r="D7" s="1573"/>
      <c r="E7" s="1574"/>
      <c r="F7" s="1574"/>
      <c r="G7" s="1575"/>
      <c r="H7" s="1573"/>
      <c r="I7" s="1592"/>
      <c r="J7" s="1593"/>
      <c r="K7" s="1578"/>
      <c r="L7" s="1578"/>
      <c r="M7" s="1579"/>
      <c r="N7" s="1583"/>
      <c r="O7" s="1594"/>
      <c r="P7" s="1585"/>
    </row>
    <row r="8" spans="1:16" s="500" customFormat="1" ht="15" customHeight="1">
      <c r="A8" s="497"/>
      <c r="B8" s="1572" t="s">
        <v>320</v>
      </c>
      <c r="C8" s="1575"/>
      <c r="D8" s="1575"/>
      <c r="E8" s="1595"/>
      <c r="F8" s="1595"/>
      <c r="G8" s="1575"/>
      <c r="H8" s="1573"/>
      <c r="I8" s="1576"/>
      <c r="J8" s="1577"/>
      <c r="K8" s="1578"/>
      <c r="L8" s="1578"/>
      <c r="M8" s="1579"/>
      <c r="N8" s="1596"/>
      <c r="O8" s="1596"/>
      <c r="P8" s="1597"/>
    </row>
    <row r="9" spans="1:16" ht="32.25" customHeight="1" thickBot="1">
      <c r="A9" s="497"/>
      <c r="B9" s="498"/>
      <c r="C9" s="498"/>
      <c r="D9" s="498"/>
      <c r="E9" s="498"/>
      <c r="F9" s="498"/>
      <c r="G9" s="498"/>
      <c r="H9" s="498"/>
      <c r="I9" s="498"/>
      <c r="J9" s="498"/>
      <c r="K9" s="498"/>
      <c r="L9" s="498"/>
      <c r="M9" s="498"/>
      <c r="N9" s="498"/>
      <c r="O9" s="498"/>
      <c r="P9" s="499"/>
    </row>
    <row r="10" spans="1:16" ht="20" customHeight="1">
      <c r="A10" s="497"/>
      <c r="B10" s="505" t="s">
        <v>276</v>
      </c>
      <c r="C10" s="506"/>
      <c r="D10" s="498"/>
      <c r="E10" s="498"/>
      <c r="F10" s="498"/>
      <c r="G10" s="1586" t="s">
        <v>321</v>
      </c>
      <c r="H10" s="1587"/>
      <c r="I10" s="1587"/>
      <c r="J10" s="1587"/>
      <c r="K10" s="1588"/>
      <c r="L10" s="498"/>
      <c r="M10" s="498"/>
      <c r="N10" s="498"/>
      <c r="O10" s="498"/>
      <c r="P10" s="499"/>
    </row>
    <row r="11" spans="1:16" ht="20" customHeight="1" thickBot="1">
      <c r="A11" s="497"/>
      <c r="B11" s="507" t="s">
        <v>275</v>
      </c>
      <c r="C11" s="508"/>
      <c r="D11" s="498"/>
      <c r="E11" s="498"/>
      <c r="F11" s="498"/>
      <c r="G11" s="1589"/>
      <c r="H11" s="1590"/>
      <c r="I11" s="1590"/>
      <c r="J11" s="1590"/>
      <c r="K11" s="1591"/>
      <c r="L11" s="498"/>
      <c r="M11" s="498"/>
      <c r="N11" s="498"/>
      <c r="O11" s="498"/>
      <c r="P11" s="499"/>
    </row>
    <row r="12" spans="1:16" ht="20" customHeight="1" thickBot="1">
      <c r="A12" s="497"/>
      <c r="B12" s="498"/>
      <c r="C12" s="498"/>
      <c r="D12" s="498"/>
      <c r="E12" s="498"/>
      <c r="F12" s="498"/>
      <c r="G12" s="1604" t="s">
        <v>322</v>
      </c>
      <c r="H12" s="1605"/>
      <c r="I12" s="1605" t="s">
        <v>323</v>
      </c>
      <c r="J12" s="1605"/>
      <c r="K12" s="1606"/>
      <c r="L12" s="498"/>
      <c r="M12" s="498"/>
      <c r="N12" s="498"/>
      <c r="O12" s="498"/>
      <c r="P12" s="499"/>
    </row>
    <row r="13" spans="1:16" ht="20" customHeight="1">
      <c r="A13" s="497"/>
      <c r="B13" s="505" t="s">
        <v>324</v>
      </c>
      <c r="C13" s="509" t="s">
        <v>325</v>
      </c>
      <c r="D13" s="510" t="s">
        <v>268</v>
      </c>
      <c r="E13" s="498"/>
      <c r="F13" s="498"/>
      <c r="G13" s="511" t="s">
        <v>326</v>
      </c>
      <c r="H13" s="512">
        <f>C11</f>
        <v>0</v>
      </c>
      <c r="I13" s="513" t="s">
        <v>327</v>
      </c>
      <c r="J13" s="1607" t="str">
        <f>IF(SUM(C14:C63)&gt;0,(C10-C11)/(6*(H16)),"")</f>
        <v/>
      </c>
      <c r="K13" s="1601"/>
      <c r="L13" s="498"/>
      <c r="M13" s="498"/>
      <c r="N13" s="498"/>
      <c r="O13" s="498"/>
      <c r="P13" s="499"/>
    </row>
    <row r="14" spans="1:16" ht="20" customHeight="1">
      <c r="A14" s="497"/>
      <c r="B14" s="514">
        <v>1</v>
      </c>
      <c r="C14" s="515"/>
      <c r="D14" s="516"/>
      <c r="E14" s="498"/>
      <c r="F14" s="498"/>
      <c r="G14" s="511" t="s">
        <v>328</v>
      </c>
      <c r="H14" s="512">
        <f>C10</f>
        <v>0</v>
      </c>
      <c r="I14" s="513" t="s">
        <v>329</v>
      </c>
      <c r="J14" s="1607" t="str">
        <f>IF(SUM(C14:C63)&gt;0,(AVERAGE(C14:C63)-C11)/(3*H16),"")</f>
        <v/>
      </c>
      <c r="K14" s="1601"/>
      <c r="L14" s="498"/>
      <c r="M14" s="498"/>
      <c r="N14" s="498"/>
      <c r="O14" s="498"/>
      <c r="P14" s="499"/>
    </row>
    <row r="15" spans="1:16" ht="20" customHeight="1">
      <c r="A15" s="497"/>
      <c r="B15" s="514">
        <v>2</v>
      </c>
      <c r="C15" s="515"/>
      <c r="D15" s="517">
        <f t="shared" ref="D15:D63" si="0">ABS(C15-C14)</f>
        <v>0</v>
      </c>
      <c r="E15" s="498"/>
      <c r="F15" s="498"/>
      <c r="G15" s="511" t="s">
        <v>330</v>
      </c>
      <c r="H15" s="518" t="str">
        <f>IF(SUM(C14:C63)&gt;0,AVERAGE(C14:C63),"")</f>
        <v/>
      </c>
      <c r="I15" s="513" t="s">
        <v>331</v>
      </c>
      <c r="J15" s="1607" t="str">
        <f>IF(SUM(C14:C63)&gt;0,(C10-AVERAGE(C14:C63))/(3*H16),"")</f>
        <v/>
      </c>
      <c r="K15" s="1601"/>
      <c r="L15" s="498"/>
      <c r="M15" s="498"/>
      <c r="N15" s="498"/>
      <c r="O15" s="498"/>
      <c r="P15" s="499"/>
    </row>
    <row r="16" spans="1:16" ht="20" customHeight="1">
      <c r="A16" s="497"/>
      <c r="B16" s="514">
        <v>3</v>
      </c>
      <c r="C16" s="515"/>
      <c r="D16" s="517">
        <f t="shared" si="0"/>
        <v>0</v>
      </c>
      <c r="E16" s="498"/>
      <c r="F16" s="498"/>
      <c r="G16" s="511" t="s">
        <v>332</v>
      </c>
      <c r="H16" s="512">
        <f>AVERAGE(D15:D63)/1.128</f>
        <v>0</v>
      </c>
      <c r="I16" s="513" t="s">
        <v>333</v>
      </c>
      <c r="J16" s="1607">
        <f>MIN(J14,J15)</f>
        <v>0</v>
      </c>
      <c r="K16" s="1601"/>
      <c r="L16" s="498"/>
      <c r="M16" s="498"/>
      <c r="N16" s="498"/>
      <c r="O16" s="498"/>
      <c r="P16" s="499"/>
    </row>
    <row r="17" spans="1:16" ht="20" customHeight="1">
      <c r="A17" s="497"/>
      <c r="B17" s="514">
        <v>4</v>
      </c>
      <c r="C17" s="515"/>
      <c r="D17" s="517">
        <f t="shared" si="0"/>
        <v>0</v>
      </c>
      <c r="E17" s="498"/>
      <c r="F17" s="498"/>
      <c r="G17" s="511" t="s">
        <v>334</v>
      </c>
      <c r="H17" s="512" t="str">
        <f>IF(SUM(C14:C63)&gt;0,C64+2.66*D64,"")</f>
        <v/>
      </c>
      <c r="I17" s="513" t="s">
        <v>335</v>
      </c>
      <c r="J17" s="1598" t="str">
        <f>IF(SUM(C14:C63)&gt;0,1/((C10-C11)/(6*AVERAGE(D14:D63)/1.128)),"")</f>
        <v/>
      </c>
      <c r="K17" s="1599"/>
      <c r="L17" s="498"/>
      <c r="M17" s="498"/>
      <c r="N17" s="498"/>
      <c r="O17" s="498"/>
      <c r="P17" s="499"/>
    </row>
    <row r="18" spans="1:16" ht="20" customHeight="1">
      <c r="A18" s="497"/>
      <c r="B18" s="514">
        <v>5</v>
      </c>
      <c r="C18" s="515"/>
      <c r="D18" s="517">
        <f t="shared" si="0"/>
        <v>0</v>
      </c>
      <c r="E18" s="498"/>
      <c r="F18" s="498"/>
      <c r="G18" s="511" t="s">
        <v>336</v>
      </c>
      <c r="H18" s="512" t="str">
        <f>IF(SUM(C14:C63)&gt;0,C64-2.66*D64,"")</f>
        <v/>
      </c>
      <c r="I18" s="513" t="s">
        <v>337</v>
      </c>
      <c r="J18" s="1600">
        <f>MAX(C14:C63)</f>
        <v>0</v>
      </c>
      <c r="K18" s="1601"/>
      <c r="L18" s="498"/>
      <c r="M18" s="498"/>
      <c r="N18" s="498"/>
      <c r="O18" s="498"/>
      <c r="P18" s="499"/>
    </row>
    <row r="19" spans="1:16" ht="20" customHeight="1" thickBot="1">
      <c r="A19" s="497"/>
      <c r="B19" s="514">
        <v>6</v>
      </c>
      <c r="C19" s="515"/>
      <c r="D19" s="517">
        <f t="shared" si="0"/>
        <v>0</v>
      </c>
      <c r="E19" s="498"/>
      <c r="F19" s="498"/>
      <c r="G19" s="519" t="s">
        <v>338</v>
      </c>
      <c r="H19" s="520">
        <f>3.267 * D64</f>
        <v>0</v>
      </c>
      <c r="I19" s="521" t="s">
        <v>339</v>
      </c>
      <c r="J19" s="1602">
        <f>MIN(C14:C63)</f>
        <v>0</v>
      </c>
      <c r="K19" s="1603"/>
      <c r="L19" s="498"/>
      <c r="M19" s="498"/>
      <c r="N19" s="498"/>
      <c r="O19" s="498"/>
      <c r="P19" s="499"/>
    </row>
    <row r="20" spans="1:16" ht="20" customHeight="1" thickBot="1">
      <c r="A20" s="497"/>
      <c r="B20" s="514">
        <v>7</v>
      </c>
      <c r="C20" s="515"/>
      <c r="D20" s="517">
        <f t="shared" si="0"/>
        <v>0</v>
      </c>
      <c r="E20" s="498"/>
      <c r="F20" s="498"/>
      <c r="G20" s="500"/>
      <c r="H20" s="500"/>
      <c r="I20" s="500"/>
      <c r="J20" s="498"/>
      <c r="K20" s="498"/>
      <c r="L20" s="498"/>
      <c r="M20" s="498"/>
      <c r="N20" s="498"/>
      <c r="O20" s="498"/>
      <c r="P20" s="499"/>
    </row>
    <row r="21" spans="1:16" ht="20" customHeight="1">
      <c r="A21" s="497"/>
      <c r="B21" s="514">
        <v>8</v>
      </c>
      <c r="C21" s="515"/>
      <c r="D21" s="517">
        <f t="shared" si="0"/>
        <v>0</v>
      </c>
      <c r="E21" s="498"/>
      <c r="F21" s="498"/>
      <c r="G21" s="522"/>
      <c r="H21" s="523" t="s">
        <v>340</v>
      </c>
      <c r="I21" s="524" t="s">
        <v>157</v>
      </c>
      <c r="J21" s="498"/>
      <c r="K21" s="498"/>
      <c r="L21" s="498"/>
      <c r="M21" s="498"/>
      <c r="N21" s="498"/>
      <c r="O21" s="498"/>
      <c r="P21" s="499"/>
    </row>
    <row r="22" spans="1:16" ht="20" customHeight="1">
      <c r="A22" s="497"/>
      <c r="B22" s="514">
        <v>9</v>
      </c>
      <c r="C22" s="515"/>
      <c r="D22" s="517">
        <f t="shared" si="0"/>
        <v>0</v>
      </c>
      <c r="E22" s="498"/>
      <c r="F22" s="498"/>
      <c r="G22" s="525">
        <v>1</v>
      </c>
      <c r="H22" s="526">
        <f t="shared" ref="H22:H29" si="1">$C$11 + $G21*(($C$10-$C$11)/7)</f>
        <v>0</v>
      </c>
      <c r="I22" s="527">
        <f t="array" ref="I22:I29">FREQUENCY(C14:C63,H22:H29)</f>
        <v>0</v>
      </c>
      <c r="J22" s="498"/>
      <c r="K22" s="498"/>
      <c r="L22" s="498"/>
      <c r="M22" s="498"/>
      <c r="N22" s="498"/>
      <c r="O22" s="498"/>
      <c r="P22" s="499"/>
    </row>
    <row r="23" spans="1:16" ht="20" customHeight="1">
      <c r="A23" s="497"/>
      <c r="B23" s="514">
        <v>10</v>
      </c>
      <c r="C23" s="515"/>
      <c r="D23" s="517">
        <f t="shared" si="0"/>
        <v>0</v>
      </c>
      <c r="E23" s="498"/>
      <c r="F23" s="498"/>
      <c r="G23" s="525">
        <v>2</v>
      </c>
      <c r="H23" s="526">
        <f t="shared" si="1"/>
        <v>0</v>
      </c>
      <c r="I23" s="527">
        <v>0</v>
      </c>
      <c r="J23" s="498"/>
      <c r="K23" s="498"/>
      <c r="L23" s="498"/>
      <c r="M23" s="498"/>
      <c r="N23" s="498"/>
      <c r="O23" s="498"/>
      <c r="P23" s="499"/>
    </row>
    <row r="24" spans="1:16" ht="20" customHeight="1">
      <c r="A24" s="497"/>
      <c r="B24" s="514">
        <v>11</v>
      </c>
      <c r="C24" s="515"/>
      <c r="D24" s="517">
        <f t="shared" si="0"/>
        <v>0</v>
      </c>
      <c r="E24" s="498"/>
      <c r="F24" s="498"/>
      <c r="G24" s="525">
        <v>3</v>
      </c>
      <c r="H24" s="526">
        <f t="shared" si="1"/>
        <v>0</v>
      </c>
      <c r="I24" s="527">
        <v>0</v>
      </c>
      <c r="J24" s="498"/>
      <c r="K24" s="498"/>
      <c r="L24" s="498"/>
      <c r="M24" s="498"/>
      <c r="N24" s="498"/>
      <c r="O24" s="498"/>
      <c r="P24" s="499"/>
    </row>
    <row r="25" spans="1:16" ht="20" customHeight="1">
      <c r="A25" s="497"/>
      <c r="B25" s="514">
        <v>12</v>
      </c>
      <c r="C25" s="515"/>
      <c r="D25" s="517">
        <f t="shared" si="0"/>
        <v>0</v>
      </c>
      <c r="E25" s="498"/>
      <c r="F25" s="498"/>
      <c r="G25" s="525">
        <v>4</v>
      </c>
      <c r="H25" s="526">
        <f t="shared" si="1"/>
        <v>0</v>
      </c>
      <c r="I25" s="527">
        <v>0</v>
      </c>
      <c r="J25" s="498"/>
      <c r="K25" s="498"/>
      <c r="L25" s="498"/>
      <c r="M25" s="498"/>
      <c r="N25" s="498"/>
      <c r="O25" s="498"/>
      <c r="P25" s="499"/>
    </row>
    <row r="26" spans="1:16" ht="20" customHeight="1">
      <c r="A26" s="497"/>
      <c r="B26" s="514">
        <v>13</v>
      </c>
      <c r="C26" s="515"/>
      <c r="D26" s="517">
        <f t="shared" si="0"/>
        <v>0</v>
      </c>
      <c r="E26" s="498"/>
      <c r="F26" s="498"/>
      <c r="G26" s="525">
        <v>5</v>
      </c>
      <c r="H26" s="526">
        <f t="shared" si="1"/>
        <v>0</v>
      </c>
      <c r="I26" s="527">
        <v>0</v>
      </c>
      <c r="J26" s="498"/>
      <c r="K26" s="498"/>
      <c r="L26" s="498"/>
      <c r="M26" s="498"/>
      <c r="N26" s="498"/>
      <c r="O26" s="498"/>
      <c r="P26" s="499"/>
    </row>
    <row r="27" spans="1:16" ht="20" customHeight="1">
      <c r="A27" s="497"/>
      <c r="B27" s="514">
        <v>14</v>
      </c>
      <c r="C27" s="515"/>
      <c r="D27" s="517">
        <f t="shared" si="0"/>
        <v>0</v>
      </c>
      <c r="E27" s="498"/>
      <c r="F27" s="498"/>
      <c r="G27" s="525">
        <v>6</v>
      </c>
      <c r="H27" s="526">
        <f t="shared" si="1"/>
        <v>0</v>
      </c>
      <c r="I27" s="527">
        <v>0</v>
      </c>
      <c r="J27" s="498"/>
      <c r="K27" s="498"/>
      <c r="L27" s="498"/>
      <c r="M27" s="498"/>
      <c r="N27" s="498"/>
      <c r="O27" s="498"/>
      <c r="P27" s="499"/>
    </row>
    <row r="28" spans="1:16" ht="20" customHeight="1">
      <c r="A28" s="497"/>
      <c r="B28" s="514">
        <v>15</v>
      </c>
      <c r="C28" s="515"/>
      <c r="D28" s="517">
        <f t="shared" si="0"/>
        <v>0</v>
      </c>
      <c r="E28" s="498"/>
      <c r="F28" s="498"/>
      <c r="G28" s="525">
        <v>7</v>
      </c>
      <c r="H28" s="526">
        <f t="shared" si="1"/>
        <v>0</v>
      </c>
      <c r="I28" s="527">
        <v>0</v>
      </c>
      <c r="J28" s="498"/>
      <c r="K28" s="498"/>
      <c r="L28" s="498"/>
      <c r="M28" s="498"/>
      <c r="N28" s="498"/>
      <c r="O28" s="498"/>
      <c r="P28" s="499"/>
    </row>
    <row r="29" spans="1:16" ht="20" customHeight="1" thickBot="1">
      <c r="A29" s="497"/>
      <c r="B29" s="514">
        <v>16</v>
      </c>
      <c r="C29" s="515"/>
      <c r="D29" s="517">
        <f t="shared" si="0"/>
        <v>0</v>
      </c>
      <c r="E29" s="498"/>
      <c r="F29" s="498"/>
      <c r="G29" s="529">
        <v>8</v>
      </c>
      <c r="H29" s="530">
        <f t="shared" si="1"/>
        <v>0</v>
      </c>
      <c r="I29" s="528">
        <v>0</v>
      </c>
      <c r="J29" s="498"/>
      <c r="K29" s="498"/>
      <c r="L29" s="498"/>
      <c r="M29" s="498"/>
      <c r="N29" s="498"/>
      <c r="O29" s="498"/>
      <c r="P29" s="499"/>
    </row>
    <row r="30" spans="1:16" ht="20" customHeight="1">
      <c r="A30" s="497"/>
      <c r="B30" s="514">
        <v>17</v>
      </c>
      <c r="C30" s="515"/>
      <c r="D30" s="517">
        <f t="shared" si="0"/>
        <v>0</v>
      </c>
      <c r="E30" s="498"/>
      <c r="F30" s="498"/>
      <c r="G30" s="498"/>
      <c r="H30" s="498"/>
      <c r="I30" s="498"/>
      <c r="J30" s="498"/>
      <c r="K30" s="498"/>
      <c r="L30" s="498"/>
      <c r="M30" s="498"/>
      <c r="N30" s="498"/>
      <c r="O30" s="498"/>
      <c r="P30" s="499"/>
    </row>
    <row r="31" spans="1:16" ht="20" customHeight="1">
      <c r="A31" s="497"/>
      <c r="B31" s="514">
        <v>18</v>
      </c>
      <c r="C31" s="515"/>
      <c r="D31" s="517">
        <f t="shared" si="0"/>
        <v>0</v>
      </c>
      <c r="E31" s="498"/>
      <c r="F31" s="498"/>
      <c r="G31" s="498"/>
      <c r="H31" s="498"/>
      <c r="I31" s="498"/>
      <c r="J31" s="498"/>
      <c r="K31" s="498"/>
      <c r="L31" s="498"/>
      <c r="M31" s="498"/>
      <c r="N31" s="498"/>
      <c r="O31" s="498"/>
      <c r="P31" s="499"/>
    </row>
    <row r="32" spans="1:16" ht="20" customHeight="1">
      <c r="A32" s="497"/>
      <c r="B32" s="514">
        <v>19</v>
      </c>
      <c r="C32" s="515"/>
      <c r="D32" s="517">
        <f t="shared" si="0"/>
        <v>0</v>
      </c>
      <c r="E32" s="498"/>
      <c r="F32" s="498"/>
      <c r="G32" s="498"/>
      <c r="H32" s="498"/>
      <c r="I32" s="498"/>
      <c r="J32" s="498"/>
      <c r="K32" s="498"/>
      <c r="L32" s="498"/>
      <c r="M32" s="498"/>
      <c r="N32" s="498"/>
      <c r="O32" s="498"/>
      <c r="P32" s="499"/>
    </row>
    <row r="33" spans="1:16" ht="20" customHeight="1">
      <c r="A33" s="497"/>
      <c r="B33" s="514">
        <v>20</v>
      </c>
      <c r="C33" s="515"/>
      <c r="D33" s="517">
        <f t="shared" si="0"/>
        <v>0</v>
      </c>
      <c r="E33" s="498"/>
      <c r="F33" s="498"/>
      <c r="G33" s="498"/>
      <c r="H33" s="498"/>
      <c r="I33" s="498"/>
      <c r="J33" s="498"/>
      <c r="K33" s="498"/>
      <c r="L33" s="498"/>
      <c r="M33" s="498"/>
      <c r="N33" s="498"/>
      <c r="O33" s="498"/>
      <c r="P33" s="499"/>
    </row>
    <row r="34" spans="1:16" ht="20" customHeight="1">
      <c r="A34" s="497"/>
      <c r="B34" s="514">
        <v>21</v>
      </c>
      <c r="C34" s="515"/>
      <c r="D34" s="517">
        <f t="shared" si="0"/>
        <v>0</v>
      </c>
      <c r="E34" s="498"/>
      <c r="F34" s="498"/>
      <c r="G34" s="498"/>
      <c r="H34" s="498"/>
      <c r="I34" s="498"/>
      <c r="J34" s="498"/>
      <c r="K34" s="498"/>
      <c r="L34" s="498"/>
      <c r="M34" s="498"/>
      <c r="N34" s="498"/>
      <c r="O34" s="498"/>
      <c r="P34" s="499"/>
    </row>
    <row r="35" spans="1:16" ht="20" customHeight="1">
      <c r="A35" s="497"/>
      <c r="B35" s="514">
        <v>22</v>
      </c>
      <c r="C35" s="515"/>
      <c r="D35" s="517">
        <f t="shared" si="0"/>
        <v>0</v>
      </c>
      <c r="E35" s="498"/>
      <c r="F35" s="498"/>
      <c r="G35" s="498"/>
      <c r="H35" s="498"/>
      <c r="I35" s="498"/>
      <c r="J35" s="498"/>
      <c r="K35" s="498"/>
      <c r="L35" s="498"/>
      <c r="M35" s="498"/>
      <c r="N35" s="498"/>
      <c r="O35" s="498"/>
      <c r="P35" s="499"/>
    </row>
    <row r="36" spans="1:16" ht="20" customHeight="1">
      <c r="A36" s="497"/>
      <c r="B36" s="514">
        <v>23</v>
      </c>
      <c r="C36" s="515"/>
      <c r="D36" s="517">
        <f t="shared" si="0"/>
        <v>0</v>
      </c>
      <c r="E36" s="498"/>
      <c r="F36" s="498"/>
      <c r="G36" s="498"/>
      <c r="H36" s="498"/>
      <c r="I36" s="498"/>
      <c r="J36" s="498"/>
      <c r="K36" s="498"/>
      <c r="L36" s="498"/>
      <c r="M36" s="498"/>
      <c r="N36" s="498"/>
      <c r="O36" s="498"/>
      <c r="P36" s="499"/>
    </row>
    <row r="37" spans="1:16" ht="20" customHeight="1">
      <c r="A37" s="497"/>
      <c r="B37" s="514">
        <v>24</v>
      </c>
      <c r="C37" s="515"/>
      <c r="D37" s="517">
        <f t="shared" si="0"/>
        <v>0</v>
      </c>
      <c r="E37" s="498"/>
      <c r="F37" s="498"/>
      <c r="G37" s="498"/>
      <c r="H37" s="498"/>
      <c r="I37" s="498"/>
      <c r="J37" s="498"/>
      <c r="K37" s="498"/>
      <c r="L37" s="498"/>
      <c r="M37" s="498"/>
      <c r="N37" s="498"/>
      <c r="O37" s="498"/>
      <c r="P37" s="499"/>
    </row>
    <row r="38" spans="1:16" ht="20" customHeight="1">
      <c r="A38" s="497"/>
      <c r="B38" s="514">
        <v>25</v>
      </c>
      <c r="C38" s="515"/>
      <c r="D38" s="517">
        <f t="shared" si="0"/>
        <v>0</v>
      </c>
      <c r="E38" s="498"/>
      <c r="F38" s="498"/>
      <c r="G38" s="498"/>
      <c r="H38" s="498"/>
      <c r="I38" s="498"/>
      <c r="J38" s="498"/>
      <c r="K38" s="498"/>
      <c r="L38" s="498"/>
      <c r="M38" s="498"/>
      <c r="N38" s="498"/>
      <c r="O38" s="498"/>
      <c r="P38" s="499"/>
    </row>
    <row r="39" spans="1:16" ht="20" customHeight="1">
      <c r="A39" s="497"/>
      <c r="B39" s="514">
        <v>26</v>
      </c>
      <c r="C39" s="515"/>
      <c r="D39" s="517">
        <f t="shared" si="0"/>
        <v>0</v>
      </c>
      <c r="E39" s="498"/>
      <c r="F39" s="498"/>
      <c r="G39" s="498"/>
      <c r="H39" s="498"/>
      <c r="I39" s="498"/>
      <c r="J39" s="498"/>
      <c r="K39" s="498"/>
      <c r="L39" s="498"/>
      <c r="M39" s="498"/>
      <c r="N39" s="498"/>
      <c r="O39" s="498"/>
      <c r="P39" s="499"/>
    </row>
    <row r="40" spans="1:16" ht="20" customHeight="1">
      <c r="A40" s="497"/>
      <c r="B40" s="514">
        <v>27</v>
      </c>
      <c r="C40" s="515"/>
      <c r="D40" s="517">
        <f t="shared" si="0"/>
        <v>0</v>
      </c>
      <c r="E40" s="498"/>
      <c r="F40" s="498"/>
      <c r="G40" s="498"/>
      <c r="H40" s="498"/>
      <c r="I40" s="498"/>
      <c r="J40" s="498"/>
      <c r="K40" s="498"/>
      <c r="L40" s="498"/>
      <c r="M40" s="498"/>
      <c r="N40" s="498"/>
      <c r="O40" s="498"/>
      <c r="P40" s="499"/>
    </row>
    <row r="41" spans="1:16" ht="20" customHeight="1">
      <c r="A41" s="497"/>
      <c r="B41" s="514">
        <v>28</v>
      </c>
      <c r="C41" s="515"/>
      <c r="D41" s="517">
        <f t="shared" si="0"/>
        <v>0</v>
      </c>
      <c r="E41" s="498"/>
      <c r="F41" s="498"/>
      <c r="G41" s="498"/>
      <c r="H41" s="498"/>
      <c r="I41" s="498"/>
      <c r="J41" s="498"/>
      <c r="K41" s="498"/>
      <c r="L41" s="498"/>
      <c r="M41" s="498"/>
      <c r="N41" s="498"/>
      <c r="O41" s="498"/>
      <c r="P41" s="499"/>
    </row>
    <row r="42" spans="1:16" ht="20" customHeight="1">
      <c r="A42" s="497"/>
      <c r="B42" s="514">
        <v>29</v>
      </c>
      <c r="C42" s="515"/>
      <c r="D42" s="517">
        <f t="shared" si="0"/>
        <v>0</v>
      </c>
      <c r="E42" s="498"/>
      <c r="F42" s="498"/>
      <c r="G42" s="498"/>
      <c r="H42" s="498"/>
      <c r="I42" s="498"/>
      <c r="J42" s="498"/>
      <c r="K42" s="498"/>
      <c r="L42" s="498"/>
      <c r="M42" s="498"/>
      <c r="N42" s="498"/>
      <c r="O42" s="498"/>
      <c r="P42" s="499"/>
    </row>
    <row r="43" spans="1:16" ht="20" customHeight="1">
      <c r="A43" s="497"/>
      <c r="B43" s="514">
        <v>30</v>
      </c>
      <c r="C43" s="515"/>
      <c r="D43" s="517">
        <f t="shared" si="0"/>
        <v>0</v>
      </c>
      <c r="E43" s="498"/>
      <c r="F43" s="498"/>
      <c r="G43" s="498"/>
      <c r="H43" s="498"/>
      <c r="I43" s="498"/>
      <c r="J43" s="498"/>
      <c r="K43" s="498"/>
      <c r="L43" s="498"/>
      <c r="M43" s="498"/>
      <c r="N43" s="498"/>
      <c r="O43" s="498"/>
      <c r="P43" s="499"/>
    </row>
    <row r="44" spans="1:16" ht="20" customHeight="1">
      <c r="A44" s="497"/>
      <c r="B44" s="514">
        <v>31</v>
      </c>
      <c r="C44" s="515"/>
      <c r="D44" s="517">
        <f t="shared" si="0"/>
        <v>0</v>
      </c>
      <c r="E44" s="498"/>
      <c r="F44" s="498"/>
      <c r="G44" s="498"/>
      <c r="H44" s="498"/>
      <c r="I44" s="498"/>
      <c r="J44" s="498"/>
      <c r="K44" s="498"/>
      <c r="L44" s="498"/>
      <c r="M44" s="498"/>
      <c r="N44" s="498"/>
      <c r="O44" s="498"/>
      <c r="P44" s="499"/>
    </row>
    <row r="45" spans="1:16" ht="20" customHeight="1">
      <c r="A45" s="497"/>
      <c r="B45" s="514">
        <v>32</v>
      </c>
      <c r="C45" s="515"/>
      <c r="D45" s="517">
        <f t="shared" si="0"/>
        <v>0</v>
      </c>
      <c r="E45" s="498"/>
      <c r="F45" s="498"/>
      <c r="G45" s="498"/>
      <c r="H45" s="498"/>
      <c r="I45" s="498"/>
      <c r="J45" s="498"/>
      <c r="K45" s="498"/>
      <c r="L45" s="498"/>
      <c r="M45" s="498"/>
      <c r="N45" s="498"/>
      <c r="O45" s="498"/>
      <c r="P45" s="499"/>
    </row>
    <row r="46" spans="1:16" ht="20" customHeight="1">
      <c r="A46" s="497"/>
      <c r="B46" s="514">
        <v>33</v>
      </c>
      <c r="C46" s="515"/>
      <c r="D46" s="517">
        <f t="shared" si="0"/>
        <v>0</v>
      </c>
      <c r="E46" s="498"/>
      <c r="F46" s="498"/>
      <c r="G46" s="498"/>
      <c r="H46" s="498"/>
      <c r="I46" s="498"/>
      <c r="J46" s="498"/>
      <c r="K46" s="498"/>
      <c r="L46" s="498"/>
      <c r="M46" s="498"/>
      <c r="N46" s="498"/>
      <c r="O46" s="498"/>
      <c r="P46" s="499"/>
    </row>
    <row r="47" spans="1:16" ht="20" customHeight="1">
      <c r="A47" s="497"/>
      <c r="B47" s="514">
        <v>34</v>
      </c>
      <c r="C47" s="515"/>
      <c r="D47" s="517">
        <f t="shared" si="0"/>
        <v>0</v>
      </c>
      <c r="E47" s="498"/>
      <c r="F47" s="498"/>
      <c r="G47" s="498"/>
      <c r="H47" s="498"/>
      <c r="I47" s="498"/>
      <c r="J47" s="498"/>
      <c r="K47" s="498"/>
      <c r="L47" s="498"/>
      <c r="M47" s="498"/>
      <c r="N47" s="498"/>
      <c r="O47" s="498"/>
      <c r="P47" s="499"/>
    </row>
    <row r="48" spans="1:16" ht="20" customHeight="1">
      <c r="A48" s="497"/>
      <c r="B48" s="514">
        <v>35</v>
      </c>
      <c r="C48" s="515"/>
      <c r="D48" s="517">
        <f t="shared" si="0"/>
        <v>0</v>
      </c>
      <c r="E48" s="498"/>
      <c r="F48" s="498"/>
      <c r="G48" s="498"/>
      <c r="H48" s="498"/>
      <c r="I48" s="498"/>
      <c r="J48" s="498"/>
      <c r="K48" s="498"/>
      <c r="L48" s="498"/>
      <c r="M48" s="498"/>
      <c r="N48" s="498"/>
      <c r="O48" s="498"/>
      <c r="P48" s="499"/>
    </row>
    <row r="49" spans="1:16" ht="20" customHeight="1">
      <c r="A49" s="497"/>
      <c r="B49" s="514">
        <v>36</v>
      </c>
      <c r="C49" s="515"/>
      <c r="D49" s="517">
        <f t="shared" si="0"/>
        <v>0</v>
      </c>
      <c r="E49" s="498"/>
      <c r="F49" s="498"/>
      <c r="G49" s="498"/>
      <c r="H49" s="498"/>
      <c r="I49" s="498"/>
      <c r="J49" s="498"/>
      <c r="K49" s="498"/>
      <c r="L49" s="498"/>
      <c r="M49" s="498"/>
      <c r="N49" s="498"/>
      <c r="O49" s="498"/>
      <c r="P49" s="499"/>
    </row>
    <row r="50" spans="1:16" ht="20" customHeight="1">
      <c r="A50" s="497"/>
      <c r="B50" s="514">
        <v>37</v>
      </c>
      <c r="C50" s="515"/>
      <c r="D50" s="517">
        <f t="shared" si="0"/>
        <v>0</v>
      </c>
      <c r="E50" s="498"/>
      <c r="F50" s="498"/>
      <c r="G50" s="498"/>
      <c r="H50" s="498"/>
      <c r="I50" s="498"/>
      <c r="J50" s="498"/>
      <c r="K50" s="498"/>
      <c r="L50" s="498"/>
      <c r="M50" s="498"/>
      <c r="N50" s="498"/>
      <c r="O50" s="498"/>
      <c r="P50" s="499"/>
    </row>
    <row r="51" spans="1:16" ht="20" customHeight="1">
      <c r="A51" s="497"/>
      <c r="B51" s="514">
        <v>38</v>
      </c>
      <c r="C51" s="515"/>
      <c r="D51" s="517">
        <f t="shared" si="0"/>
        <v>0</v>
      </c>
      <c r="E51" s="498"/>
      <c r="F51" s="498"/>
      <c r="G51" s="498"/>
      <c r="H51" s="498"/>
      <c r="I51" s="498"/>
      <c r="J51" s="498"/>
      <c r="K51" s="498"/>
      <c r="L51" s="498"/>
      <c r="M51" s="498"/>
      <c r="N51" s="498"/>
      <c r="O51" s="498"/>
      <c r="P51" s="499"/>
    </row>
    <row r="52" spans="1:16" ht="20" customHeight="1">
      <c r="A52" s="497"/>
      <c r="B52" s="514">
        <v>39</v>
      </c>
      <c r="C52" s="515"/>
      <c r="D52" s="517">
        <f t="shared" si="0"/>
        <v>0</v>
      </c>
      <c r="E52" s="498"/>
      <c r="F52" s="498"/>
      <c r="G52" s="498"/>
      <c r="H52" s="498"/>
      <c r="I52" s="498"/>
      <c r="J52" s="498"/>
      <c r="K52" s="498"/>
      <c r="L52" s="498"/>
      <c r="M52" s="498"/>
      <c r="N52" s="498"/>
      <c r="O52" s="498"/>
      <c r="P52" s="499"/>
    </row>
    <row r="53" spans="1:16" ht="20" customHeight="1">
      <c r="A53" s="497"/>
      <c r="B53" s="514">
        <v>40</v>
      </c>
      <c r="C53" s="515"/>
      <c r="D53" s="517">
        <f t="shared" si="0"/>
        <v>0</v>
      </c>
      <c r="E53" s="498"/>
      <c r="F53" s="498"/>
      <c r="G53" s="498"/>
      <c r="H53" s="498"/>
      <c r="I53" s="498"/>
      <c r="J53" s="498"/>
      <c r="K53" s="498"/>
      <c r="L53" s="498"/>
      <c r="M53" s="498"/>
      <c r="N53" s="498"/>
      <c r="O53" s="498"/>
      <c r="P53" s="499"/>
    </row>
    <row r="54" spans="1:16" ht="20" customHeight="1">
      <c r="A54" s="497"/>
      <c r="B54" s="514">
        <v>41</v>
      </c>
      <c r="C54" s="515"/>
      <c r="D54" s="517">
        <f t="shared" si="0"/>
        <v>0</v>
      </c>
      <c r="E54" s="498"/>
      <c r="F54" s="498"/>
      <c r="G54" s="498"/>
      <c r="H54" s="498"/>
      <c r="I54" s="498"/>
      <c r="J54" s="498"/>
      <c r="K54" s="498"/>
      <c r="L54" s="498"/>
      <c r="M54" s="498"/>
      <c r="N54" s="498"/>
      <c r="O54" s="498"/>
      <c r="P54" s="499"/>
    </row>
    <row r="55" spans="1:16" ht="20" customHeight="1">
      <c r="A55" s="497"/>
      <c r="B55" s="514">
        <v>42</v>
      </c>
      <c r="C55" s="515"/>
      <c r="D55" s="517">
        <f t="shared" si="0"/>
        <v>0</v>
      </c>
      <c r="E55" s="498"/>
      <c r="F55" s="498"/>
      <c r="G55" s="498"/>
      <c r="H55" s="498"/>
      <c r="I55" s="498"/>
      <c r="J55" s="498"/>
      <c r="K55" s="498"/>
      <c r="L55" s="498"/>
      <c r="M55" s="498"/>
      <c r="N55" s="498"/>
      <c r="O55" s="498"/>
      <c r="P55" s="499"/>
    </row>
    <row r="56" spans="1:16" ht="20" customHeight="1">
      <c r="A56" s="497"/>
      <c r="B56" s="514">
        <v>43</v>
      </c>
      <c r="C56" s="515"/>
      <c r="D56" s="517">
        <f t="shared" si="0"/>
        <v>0</v>
      </c>
      <c r="E56" s="498"/>
      <c r="F56" s="498"/>
      <c r="G56" s="498"/>
      <c r="H56" s="498"/>
      <c r="I56" s="498"/>
      <c r="J56" s="498"/>
      <c r="K56" s="498"/>
      <c r="L56" s="498"/>
      <c r="M56" s="498"/>
      <c r="N56" s="498"/>
      <c r="O56" s="498"/>
      <c r="P56" s="499"/>
    </row>
    <row r="57" spans="1:16" ht="20" customHeight="1">
      <c r="A57" s="497"/>
      <c r="B57" s="514">
        <v>44</v>
      </c>
      <c r="C57" s="515"/>
      <c r="D57" s="517">
        <f t="shared" si="0"/>
        <v>0</v>
      </c>
      <c r="E57" s="498"/>
      <c r="F57" s="498"/>
      <c r="G57" s="498"/>
      <c r="H57" s="498"/>
      <c r="I57" s="498"/>
      <c r="J57" s="498"/>
      <c r="K57" s="498"/>
      <c r="L57" s="498"/>
      <c r="M57" s="498"/>
      <c r="N57" s="498"/>
      <c r="O57" s="498"/>
      <c r="P57" s="499"/>
    </row>
    <row r="58" spans="1:16" ht="20" customHeight="1">
      <c r="A58" s="497"/>
      <c r="B58" s="514">
        <v>45</v>
      </c>
      <c r="C58" s="515"/>
      <c r="D58" s="517">
        <f t="shared" si="0"/>
        <v>0</v>
      </c>
      <c r="E58" s="498"/>
      <c r="F58" s="498"/>
      <c r="G58" s="498"/>
      <c r="H58" s="498"/>
      <c r="I58" s="498"/>
      <c r="J58" s="498"/>
      <c r="K58" s="498"/>
      <c r="L58" s="498"/>
      <c r="M58" s="498"/>
      <c r="N58" s="498"/>
      <c r="O58" s="498"/>
      <c r="P58" s="499"/>
    </row>
    <row r="59" spans="1:16" ht="20" customHeight="1">
      <c r="A59" s="497"/>
      <c r="B59" s="514">
        <v>46</v>
      </c>
      <c r="C59" s="515"/>
      <c r="D59" s="517">
        <f t="shared" si="0"/>
        <v>0</v>
      </c>
      <c r="E59" s="498"/>
      <c r="F59" s="498"/>
      <c r="G59" s="498"/>
      <c r="H59" s="498"/>
      <c r="I59" s="498"/>
      <c r="J59" s="498"/>
      <c r="K59" s="498"/>
      <c r="L59" s="498"/>
      <c r="M59" s="498"/>
      <c r="N59" s="498"/>
      <c r="O59" s="498"/>
      <c r="P59" s="499"/>
    </row>
    <row r="60" spans="1:16" ht="20" customHeight="1">
      <c r="A60" s="497"/>
      <c r="B60" s="514">
        <v>47</v>
      </c>
      <c r="C60" s="515"/>
      <c r="D60" s="517">
        <f t="shared" si="0"/>
        <v>0</v>
      </c>
      <c r="E60" s="498"/>
      <c r="F60" s="498"/>
      <c r="G60" s="498"/>
      <c r="H60" s="498"/>
      <c r="I60" s="498"/>
      <c r="J60" s="498"/>
      <c r="K60" s="498"/>
      <c r="L60" s="498"/>
      <c r="M60" s="498"/>
      <c r="N60" s="498"/>
      <c r="O60" s="498"/>
      <c r="P60" s="499"/>
    </row>
    <row r="61" spans="1:16" ht="20" customHeight="1">
      <c r="A61" s="497"/>
      <c r="B61" s="514">
        <v>48</v>
      </c>
      <c r="C61" s="515"/>
      <c r="D61" s="517">
        <f t="shared" si="0"/>
        <v>0</v>
      </c>
      <c r="E61" s="498"/>
      <c r="F61" s="498"/>
      <c r="G61" s="498"/>
      <c r="H61" s="498"/>
      <c r="I61" s="498"/>
      <c r="J61" s="498"/>
      <c r="K61" s="498"/>
      <c r="L61" s="498"/>
      <c r="M61" s="498"/>
      <c r="N61" s="498"/>
      <c r="O61" s="498"/>
      <c r="P61" s="499"/>
    </row>
    <row r="62" spans="1:16" ht="20" customHeight="1">
      <c r="A62" s="497"/>
      <c r="B62" s="514">
        <v>49</v>
      </c>
      <c r="C62" s="515"/>
      <c r="D62" s="517">
        <f t="shared" si="0"/>
        <v>0</v>
      </c>
      <c r="E62" s="498"/>
      <c r="F62" s="498"/>
      <c r="G62" s="498"/>
      <c r="H62" s="498"/>
      <c r="I62" s="498"/>
      <c r="J62" s="498"/>
      <c r="K62" s="498"/>
      <c r="L62" s="498"/>
      <c r="M62" s="498"/>
      <c r="N62" s="498"/>
      <c r="O62" s="498"/>
      <c r="P62" s="499"/>
    </row>
    <row r="63" spans="1:16" ht="20" customHeight="1">
      <c r="A63" s="497"/>
      <c r="B63" s="514">
        <v>50</v>
      </c>
      <c r="C63" s="515"/>
      <c r="D63" s="517">
        <f t="shared" si="0"/>
        <v>0</v>
      </c>
      <c r="E63" s="498"/>
      <c r="F63" s="498"/>
      <c r="G63" s="498"/>
      <c r="H63" s="498"/>
      <c r="I63" s="498"/>
      <c r="J63" s="498"/>
      <c r="K63" s="498"/>
      <c r="L63" s="498"/>
      <c r="M63" s="498"/>
      <c r="N63" s="498"/>
      <c r="O63" s="498"/>
      <c r="P63" s="499"/>
    </row>
    <row r="64" spans="1:16" ht="20" customHeight="1" thickBot="1">
      <c r="A64" s="497"/>
      <c r="B64" s="531" t="s">
        <v>341</v>
      </c>
      <c r="C64" s="532" t="str">
        <f>IF(ISNUMBER(AVERAGE(C14:C63)), AVERAGE(C14:C63),"")</f>
        <v/>
      </c>
      <c r="D64" s="533">
        <f>SUM(D14:D63)/COUNT(D14:D63)</f>
        <v>0</v>
      </c>
      <c r="E64" s="498"/>
      <c r="F64" s="498"/>
      <c r="G64" s="498"/>
      <c r="H64" s="498"/>
      <c r="I64" s="498"/>
      <c r="J64" s="498"/>
      <c r="K64" s="498"/>
      <c r="L64" s="498"/>
      <c r="M64" s="498"/>
      <c r="N64" s="498"/>
      <c r="O64" s="498"/>
      <c r="P64" s="499"/>
    </row>
    <row r="65" spans="1:16" ht="20" customHeight="1" thickBot="1">
      <c r="A65" s="534"/>
      <c r="B65" s="535"/>
      <c r="C65" s="535"/>
      <c r="D65" s="535"/>
      <c r="E65" s="535"/>
      <c r="F65" s="535"/>
      <c r="G65" s="535"/>
      <c r="H65" s="535"/>
      <c r="I65" s="535"/>
      <c r="J65" s="535"/>
      <c r="K65" s="535"/>
      <c r="L65" s="535"/>
      <c r="M65" s="535"/>
      <c r="N65" s="535"/>
      <c r="O65" s="535"/>
      <c r="P65" s="536"/>
    </row>
    <row r="66" spans="1:16">
      <c r="A66" s="537"/>
      <c r="B66" s="538"/>
      <c r="C66" s="538" t="s">
        <v>342</v>
      </c>
      <c r="D66" s="538" t="s">
        <v>343</v>
      </c>
      <c r="E66" s="538" t="s">
        <v>344</v>
      </c>
      <c r="F66" s="538" t="s">
        <v>345</v>
      </c>
      <c r="G66" s="538" t="s">
        <v>346</v>
      </c>
      <c r="H66" s="538" t="s">
        <v>347</v>
      </c>
      <c r="K66" s="500"/>
      <c r="L66" s="500"/>
      <c r="M66" s="500"/>
      <c r="N66" s="500"/>
      <c r="O66" s="500"/>
    </row>
    <row r="67" spans="1:16">
      <c r="A67" s="537"/>
      <c r="B67" s="539">
        <v>1</v>
      </c>
      <c r="C67" s="538" t="str">
        <f t="shared" ref="C67:C116" si="2">$H$17</f>
        <v/>
      </c>
      <c r="D67" s="538" t="str">
        <f t="shared" ref="D67:D116" si="3">$H$18</f>
        <v/>
      </c>
      <c r="E67" s="540" t="str">
        <f t="shared" ref="E67:E116" si="4">$H$15</f>
        <v/>
      </c>
      <c r="F67" s="538">
        <f t="shared" ref="F67:F116" si="5">$H$19</f>
        <v>0</v>
      </c>
      <c r="G67" s="541" t="e">
        <f>SUM($D$14:$D14)/COUNT($D$14:$D14)</f>
        <v>#DIV/0!</v>
      </c>
      <c r="H67" s="541">
        <f t="shared" ref="H67:H116" si="6">$D$64</f>
        <v>0</v>
      </c>
      <c r="J67" s="500"/>
      <c r="L67" s="542"/>
      <c r="M67" s="537"/>
      <c r="N67" s="537"/>
      <c r="O67" s="500"/>
    </row>
    <row r="68" spans="1:16">
      <c r="A68" s="537"/>
      <c r="B68" s="539">
        <v>2</v>
      </c>
      <c r="C68" s="538" t="str">
        <f t="shared" si="2"/>
        <v/>
      </c>
      <c r="D68" s="538" t="str">
        <f t="shared" si="3"/>
        <v/>
      </c>
      <c r="E68" s="540" t="str">
        <f t="shared" si="4"/>
        <v/>
      </c>
      <c r="F68" s="538">
        <f t="shared" si="5"/>
        <v>0</v>
      </c>
      <c r="G68" s="541">
        <f>SUM($D$14:$D15)/COUNT($D$14:$D15)</f>
        <v>0</v>
      </c>
      <c r="H68" s="541">
        <f t="shared" si="6"/>
        <v>0</v>
      </c>
      <c r="J68" s="500"/>
      <c r="L68" s="542"/>
      <c r="M68" s="537"/>
      <c r="N68" s="537"/>
      <c r="O68" s="500"/>
    </row>
    <row r="69" spans="1:16">
      <c r="A69" s="537"/>
      <c r="B69" s="539">
        <v>3</v>
      </c>
      <c r="C69" s="538" t="str">
        <f t="shared" si="2"/>
        <v/>
      </c>
      <c r="D69" s="538" t="str">
        <f t="shared" si="3"/>
        <v/>
      </c>
      <c r="E69" s="540" t="str">
        <f t="shared" si="4"/>
        <v/>
      </c>
      <c r="F69" s="538">
        <f t="shared" si="5"/>
        <v>0</v>
      </c>
      <c r="G69" s="541">
        <f>SUM($D$14:$D16)/COUNT($D$14:$D16)</f>
        <v>0</v>
      </c>
      <c r="H69" s="541">
        <f t="shared" si="6"/>
        <v>0</v>
      </c>
      <c r="J69" s="500"/>
      <c r="L69" s="542"/>
      <c r="M69" s="537"/>
      <c r="N69" s="537"/>
      <c r="O69" s="500"/>
    </row>
    <row r="70" spans="1:16">
      <c r="A70" s="537"/>
      <c r="B70" s="539">
        <v>4</v>
      </c>
      <c r="C70" s="538" t="str">
        <f t="shared" si="2"/>
        <v/>
      </c>
      <c r="D70" s="538" t="str">
        <f t="shared" si="3"/>
        <v/>
      </c>
      <c r="E70" s="540" t="str">
        <f t="shared" si="4"/>
        <v/>
      </c>
      <c r="F70" s="538">
        <f t="shared" si="5"/>
        <v>0</v>
      </c>
      <c r="G70" s="541">
        <f>SUM($D$14:$D17)/COUNT($D$14:$D17)</f>
        <v>0</v>
      </c>
      <c r="H70" s="541">
        <f t="shared" si="6"/>
        <v>0</v>
      </c>
      <c r="J70" s="500"/>
      <c r="L70" s="542"/>
      <c r="M70" s="537"/>
      <c r="N70" s="537"/>
      <c r="O70" s="500"/>
    </row>
    <row r="71" spans="1:16">
      <c r="A71" s="537"/>
      <c r="B71" s="539">
        <v>5</v>
      </c>
      <c r="C71" s="538" t="str">
        <f t="shared" si="2"/>
        <v/>
      </c>
      <c r="D71" s="538" t="str">
        <f t="shared" si="3"/>
        <v/>
      </c>
      <c r="E71" s="540" t="str">
        <f t="shared" si="4"/>
        <v/>
      </c>
      <c r="F71" s="538">
        <f t="shared" si="5"/>
        <v>0</v>
      </c>
      <c r="G71" s="541">
        <f>SUM($D$14:$D18)/COUNT($D$14:$D18)</f>
        <v>0</v>
      </c>
      <c r="H71" s="541">
        <f t="shared" si="6"/>
        <v>0</v>
      </c>
      <c r="J71" s="500"/>
      <c r="L71" s="542"/>
      <c r="M71" s="537"/>
      <c r="N71" s="537"/>
      <c r="O71" s="500"/>
    </row>
    <row r="72" spans="1:16">
      <c r="A72" s="537"/>
      <c r="B72" s="539">
        <v>6</v>
      </c>
      <c r="C72" s="538" t="str">
        <f t="shared" si="2"/>
        <v/>
      </c>
      <c r="D72" s="538" t="str">
        <f t="shared" si="3"/>
        <v/>
      </c>
      <c r="E72" s="540" t="str">
        <f t="shared" si="4"/>
        <v/>
      </c>
      <c r="F72" s="538">
        <f t="shared" si="5"/>
        <v>0</v>
      </c>
      <c r="G72" s="541">
        <f>SUM($D$14:$D19)/COUNT($D$14:$D19)</f>
        <v>0</v>
      </c>
      <c r="H72" s="541">
        <f t="shared" si="6"/>
        <v>0</v>
      </c>
      <c r="J72" s="500"/>
      <c r="L72" s="542"/>
      <c r="M72" s="537"/>
      <c r="N72" s="537"/>
      <c r="O72" s="500"/>
    </row>
    <row r="73" spans="1:16">
      <c r="A73" s="537"/>
      <c r="B73" s="539">
        <v>7</v>
      </c>
      <c r="C73" s="538" t="str">
        <f t="shared" si="2"/>
        <v/>
      </c>
      <c r="D73" s="538" t="str">
        <f t="shared" si="3"/>
        <v/>
      </c>
      <c r="E73" s="540" t="str">
        <f t="shared" si="4"/>
        <v/>
      </c>
      <c r="F73" s="538">
        <f t="shared" si="5"/>
        <v>0</v>
      </c>
      <c r="G73" s="541">
        <f>SUM($D$14:$D20)/COUNT($D$14:$D20)</f>
        <v>0</v>
      </c>
      <c r="H73" s="541">
        <f t="shared" si="6"/>
        <v>0</v>
      </c>
      <c r="J73" s="500"/>
      <c r="L73" s="542"/>
      <c r="M73" s="537"/>
      <c r="N73" s="537"/>
      <c r="O73" s="500"/>
    </row>
    <row r="74" spans="1:16">
      <c r="A74" s="537"/>
      <c r="B74" s="539">
        <v>8</v>
      </c>
      <c r="C74" s="538" t="str">
        <f t="shared" si="2"/>
        <v/>
      </c>
      <c r="D74" s="538" t="str">
        <f t="shared" si="3"/>
        <v/>
      </c>
      <c r="E74" s="540" t="str">
        <f t="shared" si="4"/>
        <v/>
      </c>
      <c r="F74" s="538">
        <f t="shared" si="5"/>
        <v>0</v>
      </c>
      <c r="G74" s="541">
        <f>SUM($D$14:$D21)/COUNT($D$14:$D21)</f>
        <v>0</v>
      </c>
      <c r="H74" s="541">
        <f t="shared" si="6"/>
        <v>0</v>
      </c>
      <c r="J74" s="500"/>
      <c r="L74" s="542"/>
      <c r="M74" s="537"/>
      <c r="N74" s="537"/>
      <c r="O74" s="500"/>
    </row>
    <row r="75" spans="1:16">
      <c r="A75" s="537"/>
      <c r="B75" s="539">
        <v>9</v>
      </c>
      <c r="C75" s="538" t="str">
        <f t="shared" si="2"/>
        <v/>
      </c>
      <c r="D75" s="538" t="str">
        <f t="shared" si="3"/>
        <v/>
      </c>
      <c r="E75" s="540" t="str">
        <f t="shared" si="4"/>
        <v/>
      </c>
      <c r="F75" s="538">
        <f t="shared" si="5"/>
        <v>0</v>
      </c>
      <c r="G75" s="541">
        <f>SUM($D$14:$D22)/COUNT($D$14:$D22)</f>
        <v>0</v>
      </c>
      <c r="H75" s="541">
        <f t="shared" si="6"/>
        <v>0</v>
      </c>
      <c r="J75" s="500"/>
      <c r="L75" s="542"/>
      <c r="M75" s="537"/>
      <c r="N75" s="537"/>
      <c r="O75" s="500"/>
    </row>
    <row r="76" spans="1:16">
      <c r="A76" s="537"/>
      <c r="B76" s="539">
        <v>10</v>
      </c>
      <c r="C76" s="538" t="str">
        <f t="shared" si="2"/>
        <v/>
      </c>
      <c r="D76" s="538" t="str">
        <f t="shared" si="3"/>
        <v/>
      </c>
      <c r="E76" s="540" t="str">
        <f t="shared" si="4"/>
        <v/>
      </c>
      <c r="F76" s="538">
        <f t="shared" si="5"/>
        <v>0</v>
      </c>
      <c r="G76" s="541">
        <f>SUM($D$14:$D23)/COUNT($D$14:$D23)</f>
        <v>0</v>
      </c>
      <c r="H76" s="541">
        <f t="shared" si="6"/>
        <v>0</v>
      </c>
      <c r="J76" s="500"/>
      <c r="L76" s="542"/>
      <c r="M76" s="537"/>
      <c r="N76" s="537"/>
      <c r="O76" s="500"/>
    </row>
    <row r="77" spans="1:16">
      <c r="A77" s="537"/>
      <c r="B77" s="539">
        <v>11</v>
      </c>
      <c r="C77" s="538" t="str">
        <f t="shared" si="2"/>
        <v/>
      </c>
      <c r="D77" s="538" t="str">
        <f t="shared" si="3"/>
        <v/>
      </c>
      <c r="E77" s="540" t="str">
        <f t="shared" si="4"/>
        <v/>
      </c>
      <c r="F77" s="538">
        <f t="shared" si="5"/>
        <v>0</v>
      </c>
      <c r="G77" s="541">
        <f>SUM($D$14:$D24)/COUNT($D$14:$D24)</f>
        <v>0</v>
      </c>
      <c r="H77" s="541">
        <f t="shared" si="6"/>
        <v>0</v>
      </c>
      <c r="J77" s="500"/>
      <c r="L77" s="542"/>
      <c r="M77" s="537"/>
      <c r="N77" s="537"/>
      <c r="O77" s="500"/>
    </row>
    <row r="78" spans="1:16">
      <c r="A78" s="537"/>
      <c r="B78" s="539">
        <v>12</v>
      </c>
      <c r="C78" s="538" t="str">
        <f t="shared" si="2"/>
        <v/>
      </c>
      <c r="D78" s="538" t="str">
        <f t="shared" si="3"/>
        <v/>
      </c>
      <c r="E78" s="540" t="str">
        <f t="shared" si="4"/>
        <v/>
      </c>
      <c r="F78" s="538">
        <f t="shared" si="5"/>
        <v>0</v>
      </c>
      <c r="G78" s="541">
        <f>SUM($D$14:$D25)/COUNT($D$14:$D25)</f>
        <v>0</v>
      </c>
      <c r="H78" s="541">
        <f t="shared" si="6"/>
        <v>0</v>
      </c>
      <c r="J78" s="500"/>
      <c r="L78" s="542"/>
      <c r="M78" s="537"/>
      <c r="N78" s="537"/>
      <c r="O78" s="500"/>
    </row>
    <row r="79" spans="1:16">
      <c r="A79" s="537"/>
      <c r="B79" s="539">
        <v>13</v>
      </c>
      <c r="C79" s="538" t="str">
        <f t="shared" si="2"/>
        <v/>
      </c>
      <c r="D79" s="538" t="str">
        <f t="shared" si="3"/>
        <v/>
      </c>
      <c r="E79" s="540" t="str">
        <f t="shared" si="4"/>
        <v/>
      </c>
      <c r="F79" s="538">
        <f t="shared" si="5"/>
        <v>0</v>
      </c>
      <c r="G79" s="541">
        <f>SUM($D$14:$D26)/COUNT($D$14:$D26)</f>
        <v>0</v>
      </c>
      <c r="H79" s="541">
        <f t="shared" si="6"/>
        <v>0</v>
      </c>
      <c r="J79" s="500"/>
      <c r="L79" s="542"/>
      <c r="M79" s="537"/>
      <c r="N79" s="537"/>
      <c r="O79" s="500"/>
    </row>
    <row r="80" spans="1:16">
      <c r="A80" s="537"/>
      <c r="B80" s="539">
        <v>14</v>
      </c>
      <c r="C80" s="538" t="str">
        <f t="shared" si="2"/>
        <v/>
      </c>
      <c r="D80" s="538" t="str">
        <f t="shared" si="3"/>
        <v/>
      </c>
      <c r="E80" s="540" t="str">
        <f t="shared" si="4"/>
        <v/>
      </c>
      <c r="F80" s="538">
        <f t="shared" si="5"/>
        <v>0</v>
      </c>
      <c r="G80" s="541">
        <f>SUM($D$14:$D27)/COUNT($D$14:$D27)</f>
        <v>0</v>
      </c>
      <c r="H80" s="541">
        <f t="shared" si="6"/>
        <v>0</v>
      </c>
      <c r="J80" s="500"/>
      <c r="L80" s="542"/>
      <c r="M80" s="537"/>
      <c r="N80" s="537"/>
      <c r="O80" s="500"/>
    </row>
    <row r="81" spans="1:15">
      <c r="A81" s="537"/>
      <c r="B81" s="539">
        <v>15</v>
      </c>
      <c r="C81" s="538" t="str">
        <f t="shared" si="2"/>
        <v/>
      </c>
      <c r="D81" s="538" t="str">
        <f t="shared" si="3"/>
        <v/>
      </c>
      <c r="E81" s="540" t="str">
        <f t="shared" si="4"/>
        <v/>
      </c>
      <c r="F81" s="538">
        <f t="shared" si="5"/>
        <v>0</v>
      </c>
      <c r="G81" s="541">
        <f>SUM($D$14:$D28)/COUNT($D$14:$D28)</f>
        <v>0</v>
      </c>
      <c r="H81" s="541">
        <f t="shared" si="6"/>
        <v>0</v>
      </c>
      <c r="J81" s="500"/>
      <c r="L81" s="542"/>
      <c r="M81" s="537"/>
      <c r="N81" s="537"/>
      <c r="O81" s="500"/>
    </row>
    <row r="82" spans="1:15">
      <c r="A82" s="537"/>
      <c r="B82" s="539">
        <v>16</v>
      </c>
      <c r="C82" s="538" t="str">
        <f t="shared" si="2"/>
        <v/>
      </c>
      <c r="D82" s="538" t="str">
        <f t="shared" si="3"/>
        <v/>
      </c>
      <c r="E82" s="540" t="str">
        <f t="shared" si="4"/>
        <v/>
      </c>
      <c r="F82" s="538">
        <f t="shared" si="5"/>
        <v>0</v>
      </c>
      <c r="G82" s="541">
        <f>SUM($D$14:$D29)/COUNT($D$14:$D29)</f>
        <v>0</v>
      </c>
      <c r="H82" s="541">
        <f t="shared" si="6"/>
        <v>0</v>
      </c>
      <c r="J82" s="500"/>
      <c r="L82" s="542"/>
      <c r="M82" s="537"/>
      <c r="N82" s="537"/>
      <c r="O82" s="500"/>
    </row>
    <row r="83" spans="1:15">
      <c r="A83" s="537"/>
      <c r="B83" s="539">
        <v>17</v>
      </c>
      <c r="C83" s="538" t="str">
        <f t="shared" si="2"/>
        <v/>
      </c>
      <c r="D83" s="538" t="str">
        <f t="shared" si="3"/>
        <v/>
      </c>
      <c r="E83" s="540" t="str">
        <f t="shared" si="4"/>
        <v/>
      </c>
      <c r="F83" s="538">
        <f t="shared" si="5"/>
        <v>0</v>
      </c>
      <c r="G83" s="541">
        <f>SUM($D$14:$D30)/COUNT($D$14:$D30)</f>
        <v>0</v>
      </c>
      <c r="H83" s="541">
        <f t="shared" si="6"/>
        <v>0</v>
      </c>
      <c r="J83" s="500"/>
      <c r="L83" s="542"/>
      <c r="M83" s="537"/>
      <c r="N83" s="537"/>
      <c r="O83" s="500"/>
    </row>
    <row r="84" spans="1:15">
      <c r="A84" s="537"/>
      <c r="B84" s="539">
        <v>18</v>
      </c>
      <c r="C84" s="538" t="str">
        <f t="shared" si="2"/>
        <v/>
      </c>
      <c r="D84" s="538" t="str">
        <f t="shared" si="3"/>
        <v/>
      </c>
      <c r="E84" s="540" t="str">
        <f t="shared" si="4"/>
        <v/>
      </c>
      <c r="F84" s="538">
        <f t="shared" si="5"/>
        <v>0</v>
      </c>
      <c r="G84" s="541">
        <f>SUM($D$14:$D31)/COUNT($D$14:$D31)</f>
        <v>0</v>
      </c>
      <c r="H84" s="541">
        <f t="shared" si="6"/>
        <v>0</v>
      </c>
      <c r="J84" s="500"/>
      <c r="L84" s="542"/>
      <c r="M84" s="537"/>
      <c r="N84" s="537"/>
      <c r="O84" s="500"/>
    </row>
    <row r="85" spans="1:15">
      <c r="A85" s="537"/>
      <c r="B85" s="539">
        <v>19</v>
      </c>
      <c r="C85" s="538" t="str">
        <f t="shared" si="2"/>
        <v/>
      </c>
      <c r="D85" s="538" t="str">
        <f t="shared" si="3"/>
        <v/>
      </c>
      <c r="E85" s="540" t="str">
        <f t="shared" si="4"/>
        <v/>
      </c>
      <c r="F85" s="538">
        <f t="shared" si="5"/>
        <v>0</v>
      </c>
      <c r="G85" s="541">
        <f>SUM($D$14:$D32)/COUNT($D$14:$D32)</f>
        <v>0</v>
      </c>
      <c r="H85" s="541">
        <f t="shared" si="6"/>
        <v>0</v>
      </c>
      <c r="J85" s="500"/>
      <c r="L85" s="542"/>
      <c r="M85" s="537"/>
      <c r="N85" s="537"/>
      <c r="O85" s="500"/>
    </row>
    <row r="86" spans="1:15">
      <c r="A86" s="537"/>
      <c r="B86" s="539">
        <v>20</v>
      </c>
      <c r="C86" s="538" t="str">
        <f t="shared" si="2"/>
        <v/>
      </c>
      <c r="D86" s="538" t="str">
        <f t="shared" si="3"/>
        <v/>
      </c>
      <c r="E86" s="540" t="str">
        <f t="shared" si="4"/>
        <v/>
      </c>
      <c r="F86" s="538">
        <f t="shared" si="5"/>
        <v>0</v>
      </c>
      <c r="G86" s="541">
        <f>SUM($D$14:$D33)/COUNT($D$14:$D33)</f>
        <v>0</v>
      </c>
      <c r="H86" s="541">
        <f t="shared" si="6"/>
        <v>0</v>
      </c>
      <c r="J86" s="500"/>
      <c r="L86" s="542"/>
      <c r="M86" s="537"/>
      <c r="N86" s="537"/>
      <c r="O86" s="500"/>
    </row>
    <row r="87" spans="1:15">
      <c r="A87" s="537"/>
      <c r="B87" s="539">
        <v>21</v>
      </c>
      <c r="C87" s="538" t="str">
        <f t="shared" si="2"/>
        <v/>
      </c>
      <c r="D87" s="538" t="str">
        <f t="shared" si="3"/>
        <v/>
      </c>
      <c r="E87" s="540" t="str">
        <f t="shared" si="4"/>
        <v/>
      </c>
      <c r="F87" s="538">
        <f t="shared" si="5"/>
        <v>0</v>
      </c>
      <c r="G87" s="541">
        <f>SUM($D$14:$D34)/COUNT($D$14:$D34)</f>
        <v>0</v>
      </c>
      <c r="H87" s="541">
        <f t="shared" si="6"/>
        <v>0</v>
      </c>
      <c r="J87" s="500"/>
      <c r="L87" s="542"/>
      <c r="M87" s="537"/>
      <c r="N87" s="537"/>
      <c r="O87" s="500"/>
    </row>
    <row r="88" spans="1:15">
      <c r="A88" s="537"/>
      <c r="B88" s="539">
        <v>22</v>
      </c>
      <c r="C88" s="538" t="str">
        <f t="shared" si="2"/>
        <v/>
      </c>
      <c r="D88" s="538" t="str">
        <f t="shared" si="3"/>
        <v/>
      </c>
      <c r="E88" s="540" t="str">
        <f t="shared" si="4"/>
        <v/>
      </c>
      <c r="F88" s="538">
        <f t="shared" si="5"/>
        <v>0</v>
      </c>
      <c r="G88" s="541">
        <f>SUM($D$14:$D35)/COUNT($D$14:$D35)</f>
        <v>0</v>
      </c>
      <c r="H88" s="541">
        <f t="shared" si="6"/>
        <v>0</v>
      </c>
      <c r="I88" s="500"/>
      <c r="J88" s="500"/>
      <c r="K88" s="500"/>
      <c r="L88" s="500"/>
      <c r="M88" s="500"/>
      <c r="N88" s="500"/>
      <c r="O88" s="500"/>
    </row>
    <row r="89" spans="1:15">
      <c r="A89" s="537"/>
      <c r="B89" s="539">
        <v>23</v>
      </c>
      <c r="C89" s="538" t="str">
        <f t="shared" si="2"/>
        <v/>
      </c>
      <c r="D89" s="538" t="str">
        <f t="shared" si="3"/>
        <v/>
      </c>
      <c r="E89" s="540" t="str">
        <f t="shared" si="4"/>
        <v/>
      </c>
      <c r="F89" s="538">
        <f t="shared" si="5"/>
        <v>0</v>
      </c>
      <c r="G89" s="541">
        <f>SUM($D$14:$D36)/COUNT($D$14:$D36)</f>
        <v>0</v>
      </c>
      <c r="H89" s="541">
        <f t="shared" si="6"/>
        <v>0</v>
      </c>
      <c r="I89" s="500"/>
      <c r="J89" s="500"/>
      <c r="K89" s="500"/>
      <c r="L89" s="500"/>
      <c r="M89" s="500"/>
      <c r="N89" s="500"/>
      <c r="O89" s="500"/>
    </row>
    <row r="90" spans="1:15">
      <c r="A90" s="537"/>
      <c r="B90" s="539">
        <v>24</v>
      </c>
      <c r="C90" s="538" t="str">
        <f t="shared" si="2"/>
        <v/>
      </c>
      <c r="D90" s="538" t="str">
        <f t="shared" si="3"/>
        <v/>
      </c>
      <c r="E90" s="540" t="str">
        <f t="shared" si="4"/>
        <v/>
      </c>
      <c r="F90" s="538">
        <f t="shared" si="5"/>
        <v>0</v>
      </c>
      <c r="G90" s="541">
        <f>SUM($D$14:$D37)/COUNT($D$14:$D37)</f>
        <v>0</v>
      </c>
      <c r="H90" s="541">
        <f t="shared" si="6"/>
        <v>0</v>
      </c>
      <c r="I90" s="500"/>
      <c r="J90" s="500"/>
      <c r="K90" s="500"/>
      <c r="L90" s="500"/>
      <c r="M90" s="500"/>
      <c r="N90" s="500"/>
      <c r="O90" s="500"/>
    </row>
    <row r="91" spans="1:15">
      <c r="A91" s="537"/>
      <c r="B91" s="539">
        <v>25</v>
      </c>
      <c r="C91" s="538" t="str">
        <f t="shared" si="2"/>
        <v/>
      </c>
      <c r="D91" s="538" t="str">
        <f t="shared" si="3"/>
        <v/>
      </c>
      <c r="E91" s="540" t="str">
        <f t="shared" si="4"/>
        <v/>
      </c>
      <c r="F91" s="538">
        <f t="shared" si="5"/>
        <v>0</v>
      </c>
      <c r="G91" s="541">
        <f>SUM($D$14:$D38)/COUNT($D$14:$D38)</f>
        <v>0</v>
      </c>
      <c r="H91" s="541">
        <f t="shared" si="6"/>
        <v>0</v>
      </c>
      <c r="I91" s="500"/>
      <c r="J91" s="500"/>
      <c r="K91" s="500"/>
      <c r="L91" s="500"/>
      <c r="M91" s="500"/>
      <c r="N91" s="500"/>
      <c r="O91" s="500"/>
    </row>
    <row r="92" spans="1:15">
      <c r="A92" s="537"/>
      <c r="B92" s="539">
        <v>26</v>
      </c>
      <c r="C92" s="538" t="str">
        <f t="shared" si="2"/>
        <v/>
      </c>
      <c r="D92" s="538" t="str">
        <f t="shared" si="3"/>
        <v/>
      </c>
      <c r="E92" s="540" t="str">
        <f t="shared" si="4"/>
        <v/>
      </c>
      <c r="F92" s="538">
        <f t="shared" si="5"/>
        <v>0</v>
      </c>
      <c r="G92" s="541">
        <f>SUM($D$14:$D39)/COUNT($D$14:$D39)</f>
        <v>0</v>
      </c>
      <c r="H92" s="541">
        <f t="shared" si="6"/>
        <v>0</v>
      </c>
      <c r="I92" s="500"/>
      <c r="J92" s="500"/>
      <c r="K92" s="500"/>
      <c r="L92" s="500"/>
      <c r="M92" s="500"/>
      <c r="N92" s="500"/>
      <c r="O92" s="500"/>
    </row>
    <row r="93" spans="1:15">
      <c r="A93" s="537"/>
      <c r="B93" s="539">
        <v>27</v>
      </c>
      <c r="C93" s="538" t="str">
        <f t="shared" si="2"/>
        <v/>
      </c>
      <c r="D93" s="538" t="str">
        <f t="shared" si="3"/>
        <v/>
      </c>
      <c r="E93" s="540" t="str">
        <f t="shared" si="4"/>
        <v/>
      </c>
      <c r="F93" s="538">
        <f t="shared" si="5"/>
        <v>0</v>
      </c>
      <c r="G93" s="541">
        <f>SUM($D$14:$D40)/COUNT($D$14:$D40)</f>
        <v>0</v>
      </c>
      <c r="H93" s="541">
        <f t="shared" si="6"/>
        <v>0</v>
      </c>
      <c r="I93" s="500"/>
      <c r="J93" s="500"/>
      <c r="K93" s="500"/>
      <c r="L93" s="500"/>
      <c r="M93" s="500"/>
      <c r="N93" s="500"/>
      <c r="O93" s="500"/>
    </row>
    <row r="94" spans="1:15">
      <c r="A94" s="537"/>
      <c r="B94" s="539">
        <v>28</v>
      </c>
      <c r="C94" s="538" t="str">
        <f t="shared" si="2"/>
        <v/>
      </c>
      <c r="D94" s="538" t="str">
        <f t="shared" si="3"/>
        <v/>
      </c>
      <c r="E94" s="540" t="str">
        <f t="shared" si="4"/>
        <v/>
      </c>
      <c r="F94" s="538">
        <f t="shared" si="5"/>
        <v>0</v>
      </c>
      <c r="G94" s="541">
        <f>SUM($D$14:$D41)/COUNT($D$14:$D41)</f>
        <v>0</v>
      </c>
      <c r="H94" s="541">
        <f t="shared" si="6"/>
        <v>0</v>
      </c>
      <c r="I94" s="500"/>
      <c r="J94" s="500"/>
      <c r="K94" s="500"/>
      <c r="L94" s="500"/>
      <c r="M94" s="500"/>
      <c r="N94" s="500"/>
      <c r="O94" s="500"/>
    </row>
    <row r="95" spans="1:15">
      <c r="A95" s="537"/>
      <c r="B95" s="539">
        <v>29</v>
      </c>
      <c r="C95" s="538" t="str">
        <f t="shared" si="2"/>
        <v/>
      </c>
      <c r="D95" s="538" t="str">
        <f t="shared" si="3"/>
        <v/>
      </c>
      <c r="E95" s="540" t="str">
        <f t="shared" si="4"/>
        <v/>
      </c>
      <c r="F95" s="538">
        <f t="shared" si="5"/>
        <v>0</v>
      </c>
      <c r="G95" s="541">
        <f>SUM($D$14:$D42)/COUNT($D$14:$D42)</f>
        <v>0</v>
      </c>
      <c r="H95" s="541">
        <f t="shared" si="6"/>
        <v>0</v>
      </c>
      <c r="I95" s="500"/>
      <c r="J95" s="500"/>
      <c r="K95" s="500"/>
      <c r="L95" s="500"/>
      <c r="M95" s="500"/>
      <c r="N95" s="500"/>
      <c r="O95" s="500"/>
    </row>
    <row r="96" spans="1:15">
      <c r="A96" s="537"/>
      <c r="B96" s="539">
        <v>30</v>
      </c>
      <c r="C96" s="538" t="str">
        <f t="shared" si="2"/>
        <v/>
      </c>
      <c r="D96" s="538" t="str">
        <f t="shared" si="3"/>
        <v/>
      </c>
      <c r="E96" s="540" t="str">
        <f t="shared" si="4"/>
        <v/>
      </c>
      <c r="F96" s="538">
        <f t="shared" si="5"/>
        <v>0</v>
      </c>
      <c r="G96" s="541">
        <f>SUM($D$14:$D43)/COUNT($D$14:$D43)</f>
        <v>0</v>
      </c>
      <c r="H96" s="541">
        <f t="shared" si="6"/>
        <v>0</v>
      </c>
      <c r="I96" s="500"/>
      <c r="J96" s="500"/>
      <c r="K96" s="500"/>
      <c r="L96" s="500"/>
      <c r="M96" s="500"/>
      <c r="N96" s="500"/>
      <c r="O96" s="500"/>
    </row>
    <row r="97" spans="1:15">
      <c r="A97" s="537"/>
      <c r="B97" s="539">
        <v>31</v>
      </c>
      <c r="C97" s="538" t="str">
        <f t="shared" si="2"/>
        <v/>
      </c>
      <c r="D97" s="538" t="str">
        <f t="shared" si="3"/>
        <v/>
      </c>
      <c r="E97" s="540" t="str">
        <f t="shared" si="4"/>
        <v/>
      </c>
      <c r="F97" s="538">
        <f t="shared" si="5"/>
        <v>0</v>
      </c>
      <c r="G97" s="541">
        <f>SUM($D$14:$D44)/COUNT($D$14:$D44)</f>
        <v>0</v>
      </c>
      <c r="H97" s="541">
        <f t="shared" si="6"/>
        <v>0</v>
      </c>
      <c r="I97" s="500"/>
      <c r="J97" s="500"/>
      <c r="K97" s="500"/>
      <c r="L97" s="500"/>
      <c r="M97" s="500"/>
      <c r="N97" s="500"/>
      <c r="O97" s="500"/>
    </row>
    <row r="98" spans="1:15">
      <c r="A98" s="537"/>
      <c r="B98" s="539">
        <v>32</v>
      </c>
      <c r="C98" s="538" t="str">
        <f t="shared" si="2"/>
        <v/>
      </c>
      <c r="D98" s="538" t="str">
        <f t="shared" si="3"/>
        <v/>
      </c>
      <c r="E98" s="540" t="str">
        <f t="shared" si="4"/>
        <v/>
      </c>
      <c r="F98" s="538">
        <f t="shared" si="5"/>
        <v>0</v>
      </c>
      <c r="G98" s="541">
        <f>SUM($D$14:$D45)/COUNT($D$14:$D45)</f>
        <v>0</v>
      </c>
      <c r="H98" s="541">
        <f t="shared" si="6"/>
        <v>0</v>
      </c>
      <c r="I98" s="500"/>
      <c r="J98" s="500"/>
      <c r="K98" s="500"/>
      <c r="L98" s="500"/>
      <c r="M98" s="500"/>
      <c r="N98" s="500"/>
      <c r="O98" s="500"/>
    </row>
    <row r="99" spans="1:15">
      <c r="A99" s="537"/>
      <c r="B99" s="539">
        <v>33</v>
      </c>
      <c r="C99" s="538" t="str">
        <f t="shared" si="2"/>
        <v/>
      </c>
      <c r="D99" s="538" t="str">
        <f t="shared" si="3"/>
        <v/>
      </c>
      <c r="E99" s="540" t="str">
        <f t="shared" si="4"/>
        <v/>
      </c>
      <c r="F99" s="538">
        <f t="shared" si="5"/>
        <v>0</v>
      </c>
      <c r="G99" s="541">
        <f>SUM($D$14:$D46)/COUNT($D$14:$D46)</f>
        <v>0</v>
      </c>
      <c r="H99" s="541">
        <f t="shared" si="6"/>
        <v>0</v>
      </c>
      <c r="I99" s="500"/>
      <c r="J99" s="500"/>
      <c r="K99" s="500"/>
      <c r="L99" s="537"/>
      <c r="M99" s="537"/>
      <c r="N99" s="500"/>
      <c r="O99" s="500"/>
    </row>
    <row r="100" spans="1:15">
      <c r="A100" s="537"/>
      <c r="B100" s="539">
        <v>34</v>
      </c>
      <c r="C100" s="538" t="str">
        <f t="shared" si="2"/>
        <v/>
      </c>
      <c r="D100" s="538" t="str">
        <f t="shared" si="3"/>
        <v/>
      </c>
      <c r="E100" s="540" t="str">
        <f t="shared" si="4"/>
        <v/>
      </c>
      <c r="F100" s="538">
        <f t="shared" si="5"/>
        <v>0</v>
      </c>
      <c r="G100" s="541">
        <f>SUM($D$14:$D47)/COUNT($D$14:$D47)</f>
        <v>0</v>
      </c>
      <c r="H100" s="541">
        <f t="shared" si="6"/>
        <v>0</v>
      </c>
      <c r="I100" s="500"/>
      <c r="J100" s="537"/>
      <c r="K100" s="537"/>
      <c r="L100" s="537"/>
      <c r="M100" s="537"/>
      <c r="N100" s="500"/>
      <c r="O100" s="500"/>
    </row>
    <row r="101" spans="1:15">
      <c r="A101" s="537"/>
      <c r="B101" s="539">
        <v>35</v>
      </c>
      <c r="C101" s="538" t="str">
        <f t="shared" si="2"/>
        <v/>
      </c>
      <c r="D101" s="538" t="str">
        <f t="shared" si="3"/>
        <v/>
      </c>
      <c r="E101" s="540" t="str">
        <f t="shared" si="4"/>
        <v/>
      </c>
      <c r="F101" s="538">
        <f t="shared" si="5"/>
        <v>0</v>
      </c>
      <c r="G101" s="541">
        <f>SUM($D$14:$D48)/COUNT($D$14:$D48)</f>
        <v>0</v>
      </c>
      <c r="H101" s="541">
        <f t="shared" si="6"/>
        <v>0</v>
      </c>
      <c r="I101" s="500"/>
      <c r="J101" s="537"/>
      <c r="K101" s="537"/>
      <c r="L101" s="500"/>
      <c r="M101" s="500"/>
      <c r="N101" s="500"/>
      <c r="O101" s="500"/>
    </row>
    <row r="102" spans="1:15">
      <c r="A102" s="537"/>
      <c r="B102" s="539">
        <v>36</v>
      </c>
      <c r="C102" s="538" t="str">
        <f t="shared" si="2"/>
        <v/>
      </c>
      <c r="D102" s="538" t="str">
        <f t="shared" si="3"/>
        <v/>
      </c>
      <c r="E102" s="540" t="str">
        <f t="shared" si="4"/>
        <v/>
      </c>
      <c r="F102" s="538">
        <f t="shared" si="5"/>
        <v>0</v>
      </c>
      <c r="G102" s="541">
        <f>SUM($D$14:$D49)/COUNT($D$14:$D49)</f>
        <v>0</v>
      </c>
      <c r="H102" s="541">
        <f t="shared" si="6"/>
        <v>0</v>
      </c>
      <c r="I102" s="500"/>
      <c r="J102" s="537"/>
      <c r="K102" s="537"/>
      <c r="L102" s="500"/>
      <c r="M102" s="500"/>
      <c r="N102" s="500"/>
      <c r="O102" s="500"/>
    </row>
    <row r="103" spans="1:15">
      <c r="A103" s="537"/>
      <c r="B103" s="539">
        <v>37</v>
      </c>
      <c r="C103" s="538" t="str">
        <f t="shared" si="2"/>
        <v/>
      </c>
      <c r="D103" s="538" t="str">
        <f t="shared" si="3"/>
        <v/>
      </c>
      <c r="E103" s="540" t="str">
        <f t="shared" si="4"/>
        <v/>
      </c>
      <c r="F103" s="538">
        <f t="shared" si="5"/>
        <v>0</v>
      </c>
      <c r="G103" s="541">
        <f>SUM($D$14:$D50)/COUNT($D$14:$D50)</f>
        <v>0</v>
      </c>
      <c r="H103" s="541">
        <f t="shared" si="6"/>
        <v>0</v>
      </c>
      <c r="I103" s="500"/>
      <c r="J103" s="500"/>
      <c r="K103" s="500"/>
      <c r="L103" s="500"/>
      <c r="M103" s="500"/>
      <c r="N103" s="500"/>
      <c r="O103" s="500"/>
    </row>
    <row r="104" spans="1:15">
      <c r="A104" s="537"/>
      <c r="B104" s="539">
        <v>38</v>
      </c>
      <c r="C104" s="538" t="str">
        <f t="shared" si="2"/>
        <v/>
      </c>
      <c r="D104" s="538" t="str">
        <f t="shared" si="3"/>
        <v/>
      </c>
      <c r="E104" s="540" t="str">
        <f t="shared" si="4"/>
        <v/>
      </c>
      <c r="F104" s="538">
        <f t="shared" si="5"/>
        <v>0</v>
      </c>
      <c r="G104" s="541">
        <f>SUM($D$14:$D51)/COUNT($D$14:$D51)</f>
        <v>0</v>
      </c>
      <c r="H104" s="541">
        <f t="shared" si="6"/>
        <v>0</v>
      </c>
      <c r="I104" s="500"/>
      <c r="J104" s="500"/>
      <c r="K104" s="500"/>
      <c r="L104" s="500"/>
      <c r="M104" s="500"/>
      <c r="N104" s="500"/>
      <c r="O104" s="500"/>
    </row>
    <row r="105" spans="1:15">
      <c r="A105" s="537"/>
      <c r="B105" s="539">
        <v>39</v>
      </c>
      <c r="C105" s="538" t="str">
        <f t="shared" si="2"/>
        <v/>
      </c>
      <c r="D105" s="538" t="str">
        <f t="shared" si="3"/>
        <v/>
      </c>
      <c r="E105" s="540" t="str">
        <f t="shared" si="4"/>
        <v/>
      </c>
      <c r="F105" s="538">
        <f t="shared" si="5"/>
        <v>0</v>
      </c>
      <c r="G105" s="541">
        <f>SUM($D$14:$D52)/COUNT($D$14:$D52)</f>
        <v>0</v>
      </c>
      <c r="H105" s="541">
        <f t="shared" si="6"/>
        <v>0</v>
      </c>
      <c r="I105" s="500"/>
      <c r="J105" s="500"/>
      <c r="K105" s="500"/>
      <c r="L105" s="500"/>
      <c r="M105" s="500"/>
      <c r="N105" s="500"/>
      <c r="O105" s="500"/>
    </row>
    <row r="106" spans="1:15">
      <c r="A106" s="537"/>
      <c r="B106" s="539">
        <v>40</v>
      </c>
      <c r="C106" s="538" t="str">
        <f t="shared" si="2"/>
        <v/>
      </c>
      <c r="D106" s="538" t="str">
        <f t="shared" si="3"/>
        <v/>
      </c>
      <c r="E106" s="540" t="str">
        <f t="shared" si="4"/>
        <v/>
      </c>
      <c r="F106" s="538">
        <f t="shared" si="5"/>
        <v>0</v>
      </c>
      <c r="G106" s="541">
        <f>SUM($D$14:$D53)/COUNT($D$14:$D53)</f>
        <v>0</v>
      </c>
      <c r="H106" s="541">
        <f t="shared" si="6"/>
        <v>0</v>
      </c>
      <c r="I106" s="500"/>
      <c r="J106" s="500"/>
      <c r="K106" s="500"/>
      <c r="L106" s="500"/>
      <c r="M106" s="500"/>
      <c r="N106" s="500"/>
      <c r="O106" s="500"/>
    </row>
    <row r="107" spans="1:15">
      <c r="A107" s="537"/>
      <c r="B107" s="539">
        <v>41</v>
      </c>
      <c r="C107" s="538" t="str">
        <f t="shared" si="2"/>
        <v/>
      </c>
      <c r="D107" s="538" t="str">
        <f t="shared" si="3"/>
        <v/>
      </c>
      <c r="E107" s="540" t="str">
        <f t="shared" si="4"/>
        <v/>
      </c>
      <c r="F107" s="538">
        <f t="shared" si="5"/>
        <v>0</v>
      </c>
      <c r="G107" s="541">
        <f>SUM($D$14:$D54)/COUNT($D$14:$D54)</f>
        <v>0</v>
      </c>
      <c r="H107" s="541">
        <f t="shared" si="6"/>
        <v>0</v>
      </c>
      <c r="I107" s="500"/>
      <c r="J107" s="500"/>
      <c r="K107" s="500"/>
      <c r="L107" s="500"/>
      <c r="M107" s="500"/>
      <c r="N107" s="500"/>
      <c r="O107" s="500"/>
    </row>
    <row r="108" spans="1:15">
      <c r="A108" s="537"/>
      <c r="B108" s="539">
        <v>42</v>
      </c>
      <c r="C108" s="538" t="str">
        <f t="shared" si="2"/>
        <v/>
      </c>
      <c r="D108" s="538" t="str">
        <f t="shared" si="3"/>
        <v/>
      </c>
      <c r="E108" s="540" t="str">
        <f t="shared" si="4"/>
        <v/>
      </c>
      <c r="F108" s="538">
        <f t="shared" si="5"/>
        <v>0</v>
      </c>
      <c r="G108" s="541">
        <f>SUM($D$14:$D55)/COUNT($D$14:$D55)</f>
        <v>0</v>
      </c>
      <c r="H108" s="541">
        <f t="shared" si="6"/>
        <v>0</v>
      </c>
      <c r="I108" s="500"/>
      <c r="J108" s="500"/>
      <c r="K108" s="500"/>
      <c r="L108" s="500"/>
      <c r="M108" s="500"/>
      <c r="N108" s="500"/>
      <c r="O108" s="500"/>
    </row>
    <row r="109" spans="1:15">
      <c r="A109" s="537"/>
      <c r="B109" s="539">
        <v>43</v>
      </c>
      <c r="C109" s="538" t="str">
        <f t="shared" si="2"/>
        <v/>
      </c>
      <c r="D109" s="538" t="str">
        <f t="shared" si="3"/>
        <v/>
      </c>
      <c r="E109" s="540" t="str">
        <f t="shared" si="4"/>
        <v/>
      </c>
      <c r="F109" s="538">
        <f t="shared" si="5"/>
        <v>0</v>
      </c>
      <c r="G109" s="541">
        <f>SUM($D$14:$D56)/COUNT($D$14:$D56)</f>
        <v>0</v>
      </c>
      <c r="H109" s="541">
        <f t="shared" si="6"/>
        <v>0</v>
      </c>
      <c r="I109" s="500"/>
      <c r="J109" s="500"/>
      <c r="K109" s="500"/>
      <c r="L109" s="500"/>
      <c r="M109" s="500"/>
      <c r="N109" s="500"/>
      <c r="O109" s="500"/>
    </row>
    <row r="110" spans="1:15">
      <c r="A110" s="537"/>
      <c r="B110" s="539">
        <v>44</v>
      </c>
      <c r="C110" s="538" t="str">
        <f t="shared" si="2"/>
        <v/>
      </c>
      <c r="D110" s="538" t="str">
        <f t="shared" si="3"/>
        <v/>
      </c>
      <c r="E110" s="540" t="str">
        <f t="shared" si="4"/>
        <v/>
      </c>
      <c r="F110" s="538">
        <f t="shared" si="5"/>
        <v>0</v>
      </c>
      <c r="G110" s="541">
        <f>SUM($D$14:$D57)/COUNT($D$14:$D57)</f>
        <v>0</v>
      </c>
      <c r="H110" s="541">
        <f t="shared" si="6"/>
        <v>0</v>
      </c>
      <c r="I110" s="500"/>
      <c r="J110" s="500"/>
      <c r="K110" s="500"/>
      <c r="L110" s="500"/>
      <c r="M110" s="500"/>
      <c r="N110" s="500"/>
      <c r="O110" s="500"/>
    </row>
    <row r="111" spans="1:15">
      <c r="A111" s="537"/>
      <c r="B111" s="539">
        <v>45</v>
      </c>
      <c r="C111" s="538" t="str">
        <f t="shared" si="2"/>
        <v/>
      </c>
      <c r="D111" s="538" t="str">
        <f t="shared" si="3"/>
        <v/>
      </c>
      <c r="E111" s="540" t="str">
        <f t="shared" si="4"/>
        <v/>
      </c>
      <c r="F111" s="538">
        <f t="shared" si="5"/>
        <v>0</v>
      </c>
      <c r="G111" s="541">
        <f>SUM($D$14:$D58)/COUNT($D$14:$D58)</f>
        <v>0</v>
      </c>
      <c r="H111" s="541">
        <f t="shared" si="6"/>
        <v>0</v>
      </c>
      <c r="I111" s="500"/>
      <c r="J111" s="500"/>
      <c r="K111" s="500"/>
      <c r="L111" s="500"/>
      <c r="M111" s="500"/>
      <c r="N111" s="500"/>
      <c r="O111" s="500"/>
    </row>
    <row r="112" spans="1:15">
      <c r="A112" s="537"/>
      <c r="B112" s="539">
        <v>46</v>
      </c>
      <c r="C112" s="538" t="str">
        <f t="shared" si="2"/>
        <v/>
      </c>
      <c r="D112" s="538" t="str">
        <f t="shared" si="3"/>
        <v/>
      </c>
      <c r="E112" s="540" t="str">
        <f t="shared" si="4"/>
        <v/>
      </c>
      <c r="F112" s="538">
        <f t="shared" si="5"/>
        <v>0</v>
      </c>
      <c r="G112" s="541">
        <f>SUM($D$14:$D59)/COUNT($D$14:$D59)</f>
        <v>0</v>
      </c>
      <c r="H112" s="541">
        <f t="shared" si="6"/>
        <v>0</v>
      </c>
      <c r="I112" s="500"/>
      <c r="J112" s="500"/>
      <c r="K112" s="500"/>
      <c r="L112" s="500"/>
      <c r="M112" s="500"/>
      <c r="N112" s="500"/>
      <c r="O112" s="500"/>
    </row>
    <row r="113" spans="1:15">
      <c r="A113" s="537"/>
      <c r="B113" s="539">
        <v>47</v>
      </c>
      <c r="C113" s="538" t="str">
        <f t="shared" si="2"/>
        <v/>
      </c>
      <c r="D113" s="538" t="str">
        <f t="shared" si="3"/>
        <v/>
      </c>
      <c r="E113" s="540" t="str">
        <f t="shared" si="4"/>
        <v/>
      </c>
      <c r="F113" s="538">
        <f t="shared" si="5"/>
        <v>0</v>
      </c>
      <c r="G113" s="541">
        <f>SUM($D$14:$D60)/COUNT($D$14:$D60)</f>
        <v>0</v>
      </c>
      <c r="H113" s="541">
        <f t="shared" si="6"/>
        <v>0</v>
      </c>
      <c r="I113" s="500"/>
      <c r="J113" s="500"/>
      <c r="K113" s="500"/>
      <c r="L113" s="500"/>
      <c r="M113" s="500"/>
      <c r="N113" s="500"/>
      <c r="O113" s="500"/>
    </row>
    <row r="114" spans="1:15">
      <c r="A114" s="537"/>
      <c r="B114" s="539">
        <v>48</v>
      </c>
      <c r="C114" s="538" t="str">
        <f t="shared" si="2"/>
        <v/>
      </c>
      <c r="D114" s="538" t="str">
        <f t="shared" si="3"/>
        <v/>
      </c>
      <c r="E114" s="540" t="str">
        <f t="shared" si="4"/>
        <v/>
      </c>
      <c r="F114" s="538">
        <f t="shared" si="5"/>
        <v>0</v>
      </c>
      <c r="G114" s="541">
        <f>SUM($D$14:$D61)/COUNT($D$14:$D61)</f>
        <v>0</v>
      </c>
      <c r="H114" s="541">
        <f t="shared" si="6"/>
        <v>0</v>
      </c>
      <c r="I114" s="500"/>
      <c r="J114" s="500"/>
      <c r="K114" s="500"/>
      <c r="L114" s="500"/>
      <c r="M114" s="500"/>
      <c r="N114" s="500"/>
      <c r="O114" s="500"/>
    </row>
    <row r="115" spans="1:15">
      <c r="A115" s="537"/>
      <c r="B115" s="539">
        <v>49</v>
      </c>
      <c r="C115" s="538" t="str">
        <f t="shared" si="2"/>
        <v/>
      </c>
      <c r="D115" s="538" t="str">
        <f t="shared" si="3"/>
        <v/>
      </c>
      <c r="E115" s="540" t="str">
        <f t="shared" si="4"/>
        <v/>
      </c>
      <c r="F115" s="538">
        <f t="shared" si="5"/>
        <v>0</v>
      </c>
      <c r="G115" s="541">
        <f>SUM($D$14:$D62)/COUNT($D$14:$D62)</f>
        <v>0</v>
      </c>
      <c r="H115" s="541">
        <f t="shared" si="6"/>
        <v>0</v>
      </c>
      <c r="I115" s="500"/>
      <c r="J115" s="500"/>
      <c r="K115" s="500"/>
      <c r="L115" s="500"/>
      <c r="M115" s="500"/>
      <c r="N115" s="500"/>
      <c r="O115" s="500"/>
    </row>
    <row r="116" spans="1:15">
      <c r="A116" s="537"/>
      <c r="B116" s="539">
        <v>50</v>
      </c>
      <c r="C116" s="538" t="str">
        <f t="shared" si="2"/>
        <v/>
      </c>
      <c r="D116" s="538" t="str">
        <f t="shared" si="3"/>
        <v/>
      </c>
      <c r="E116" s="540" t="str">
        <f t="shared" si="4"/>
        <v/>
      </c>
      <c r="F116" s="538">
        <f t="shared" si="5"/>
        <v>0</v>
      </c>
      <c r="G116" s="541">
        <f>SUM($D$14:$D63)/COUNT($D$14:$D63)</f>
        <v>0</v>
      </c>
      <c r="H116" s="541">
        <f t="shared" si="6"/>
        <v>0</v>
      </c>
      <c r="I116" s="500"/>
      <c r="J116" s="500"/>
      <c r="K116" s="500"/>
      <c r="L116" s="500"/>
      <c r="M116" s="500"/>
      <c r="N116" s="500"/>
      <c r="O116" s="500"/>
    </row>
    <row r="117" spans="1:15">
      <c r="A117" s="537"/>
      <c r="B117" s="537"/>
      <c r="C117" s="537"/>
      <c r="D117" s="537"/>
      <c r="E117" s="537"/>
      <c r="F117" s="537"/>
      <c r="G117" s="537"/>
      <c r="H117" s="537"/>
      <c r="I117" s="500"/>
      <c r="J117" s="500"/>
      <c r="K117" s="500"/>
      <c r="L117" s="500"/>
      <c r="M117" s="500"/>
      <c r="N117" s="500"/>
      <c r="O117" s="500"/>
    </row>
    <row r="118" spans="1:15">
      <c r="A118" s="537"/>
      <c r="B118" s="537"/>
      <c r="C118" s="537"/>
      <c r="D118" s="537"/>
      <c r="E118" s="537"/>
      <c r="F118" s="537"/>
      <c r="G118" s="537"/>
      <c r="H118" s="537"/>
      <c r="I118" s="500"/>
      <c r="J118" s="500"/>
      <c r="K118" s="500"/>
      <c r="L118" s="500"/>
      <c r="M118" s="500"/>
      <c r="N118" s="500"/>
      <c r="O118" s="500"/>
    </row>
    <row r="119" spans="1:15">
      <c r="A119" s="500"/>
      <c r="B119" s="500"/>
      <c r="C119" s="500"/>
      <c r="D119" s="500"/>
      <c r="E119" s="500"/>
      <c r="F119" s="500"/>
      <c r="G119" s="500"/>
      <c r="H119" s="500"/>
      <c r="I119" s="500"/>
      <c r="J119" s="500"/>
      <c r="K119" s="500"/>
      <c r="L119" s="500"/>
      <c r="M119" s="500"/>
      <c r="N119" s="500"/>
      <c r="O119" s="500"/>
    </row>
    <row r="120" spans="1:15">
      <c r="A120" s="500"/>
      <c r="B120" s="500"/>
      <c r="C120" s="500"/>
      <c r="D120" s="500"/>
      <c r="E120" s="500"/>
      <c r="F120" s="500"/>
      <c r="G120" s="500"/>
      <c r="H120" s="500"/>
      <c r="I120" s="500"/>
      <c r="J120" s="500"/>
      <c r="K120" s="500"/>
      <c r="L120" s="500"/>
      <c r="M120" s="500"/>
      <c r="N120" s="500"/>
      <c r="O120" s="500"/>
    </row>
    <row r="121" spans="1:15">
      <c r="A121" s="500"/>
      <c r="B121" s="500"/>
      <c r="C121" s="500"/>
      <c r="D121" s="500"/>
      <c r="E121" s="500"/>
      <c r="F121" s="500"/>
      <c r="G121" s="500"/>
      <c r="H121" s="500"/>
      <c r="I121" s="500"/>
      <c r="J121" s="500"/>
      <c r="K121" s="500"/>
      <c r="L121" s="500"/>
      <c r="M121" s="500"/>
      <c r="N121" s="500"/>
      <c r="O121" s="500"/>
    </row>
    <row r="122" spans="1:15">
      <c r="A122" s="500"/>
      <c r="B122" s="500"/>
      <c r="C122" s="500"/>
      <c r="D122" s="500"/>
      <c r="E122" s="500"/>
      <c r="F122" s="500"/>
      <c r="G122" s="500"/>
      <c r="H122" s="500"/>
      <c r="I122" s="500"/>
      <c r="J122" s="500"/>
      <c r="K122" s="500"/>
      <c r="L122" s="500"/>
      <c r="M122" s="500"/>
      <c r="N122" s="500"/>
      <c r="O122" s="500"/>
    </row>
    <row r="123" spans="1:15">
      <c r="A123" s="500"/>
      <c r="B123" s="500"/>
      <c r="C123" s="500"/>
      <c r="D123" s="500"/>
      <c r="E123" s="500"/>
      <c r="F123" s="500"/>
      <c r="G123" s="500"/>
      <c r="H123" s="500"/>
      <c r="I123" s="500"/>
      <c r="J123" s="500"/>
      <c r="K123" s="500"/>
      <c r="L123" s="500"/>
      <c r="M123" s="500"/>
      <c r="N123" s="500"/>
      <c r="O123" s="500"/>
    </row>
    <row r="124" spans="1:15">
      <c r="A124" s="500"/>
      <c r="B124" s="500"/>
      <c r="C124" s="500"/>
      <c r="D124" s="500"/>
      <c r="E124" s="500"/>
      <c r="F124" s="500"/>
      <c r="G124" s="500"/>
      <c r="H124" s="500"/>
      <c r="I124" s="500"/>
      <c r="J124" s="500"/>
      <c r="K124" s="500"/>
      <c r="L124" s="500"/>
      <c r="M124" s="500"/>
      <c r="N124" s="500"/>
      <c r="O124" s="500"/>
    </row>
    <row r="125" spans="1:15">
      <c r="A125" s="500"/>
      <c r="B125" s="500"/>
      <c r="C125" s="500"/>
      <c r="D125" s="500"/>
      <c r="E125" s="500"/>
      <c r="F125" s="500"/>
      <c r="G125" s="500"/>
      <c r="H125" s="500"/>
      <c r="I125" s="500"/>
      <c r="J125" s="500"/>
      <c r="K125" s="500"/>
      <c r="L125" s="500"/>
      <c r="M125" s="500"/>
      <c r="N125" s="500"/>
      <c r="O125" s="500"/>
    </row>
  </sheetData>
  <sheetProtection formatCells="0" formatColumns="0" formatRows="0" insertColumns="0" insertRows="0" insertHyperlinks="0" deleteColumns="0" deleteRows="0" sort="0" autoFilter="0" pivotTables="0"/>
  <mergeCells count="37">
    <mergeCell ref="J17:K17"/>
    <mergeCell ref="J18:K18"/>
    <mergeCell ref="J19:K19"/>
    <mergeCell ref="G12:H12"/>
    <mergeCell ref="I12:K12"/>
    <mergeCell ref="J13:K13"/>
    <mergeCell ref="J14:K14"/>
    <mergeCell ref="J15:K15"/>
    <mergeCell ref="J16:K16"/>
    <mergeCell ref="G10:K11"/>
    <mergeCell ref="N6:P6"/>
    <mergeCell ref="B7:D7"/>
    <mergeCell ref="E7:F7"/>
    <mergeCell ref="G7:H7"/>
    <mergeCell ref="I7:M7"/>
    <mergeCell ref="N7:P7"/>
    <mergeCell ref="B8:D8"/>
    <mergeCell ref="E8:F8"/>
    <mergeCell ref="G8:H8"/>
    <mergeCell ref="I8:M8"/>
    <mergeCell ref="N8:P8"/>
    <mergeCell ref="B4:D4"/>
    <mergeCell ref="E4:F4"/>
    <mergeCell ref="G4:H4"/>
    <mergeCell ref="I4:M6"/>
    <mergeCell ref="N4:P4"/>
    <mergeCell ref="B5:D5"/>
    <mergeCell ref="E5:F5"/>
    <mergeCell ref="N5:P5"/>
    <mergeCell ref="B6:D6"/>
    <mergeCell ref="E6:F6"/>
    <mergeCell ref="A1:P1"/>
    <mergeCell ref="B3:D3"/>
    <mergeCell ref="E3:F3"/>
    <mergeCell ref="G3:H3"/>
    <mergeCell ref="I3:M3"/>
    <mergeCell ref="N3:P3"/>
  </mergeCells>
  <phoneticPr fontId="186" type="noConversion"/>
  <pageMargins left="0.5" right="0.5" top="0.5" bottom="0.5" header="0.5" footer="0.5"/>
  <pageSetup scale="53" orientation="portrait" r:id="rId1"/>
  <headerFooter alignWithMargins="0"/>
  <drawing r:id="rId2"/>
</worksheet>
</file>

<file path=xl/worksheets/sheet26.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tabColor indexed="14"/>
    <pageSetUpPr fitToPage="1"/>
  </sheetPr>
  <dimension ref="A1:AJ133"/>
  <sheetViews>
    <sheetView zoomScaleNormal="100" workbookViewId="0">
      <selection activeCell="F6" sqref="F6"/>
    </sheetView>
  </sheetViews>
  <sheetFormatPr baseColWidth="10" defaultColWidth="8" defaultRowHeight="11"/>
  <cols>
    <col min="1" max="1" width="4.5" style="332" customWidth="1"/>
    <col min="2" max="2" width="15.5" style="332" customWidth="1"/>
    <col min="3" max="3" width="9.5" style="332" bestFit="1" customWidth="1"/>
    <col min="4" max="5" width="10.5" style="332" customWidth="1"/>
    <col min="6" max="6" width="11.5" style="332" customWidth="1"/>
    <col min="7" max="7" width="9.6640625" style="332" bestFit="1" customWidth="1"/>
    <col min="8" max="8" width="10.5" style="332" customWidth="1"/>
    <col min="9" max="9" width="8" style="332" customWidth="1"/>
    <col min="10" max="11" width="10.5" style="332" customWidth="1"/>
    <col min="12" max="12" width="13" style="332" bestFit="1" customWidth="1"/>
    <col min="13" max="14" width="10.5" style="332" customWidth="1"/>
    <col min="15" max="15" width="8" style="332" customWidth="1"/>
    <col min="16" max="17" width="10.5" style="332" customWidth="1"/>
    <col min="18" max="18" width="13" style="332" customWidth="1"/>
    <col min="19" max="16384" width="8" style="332"/>
  </cols>
  <sheetData>
    <row r="1" spans="1:18">
      <c r="A1" s="1609" t="s">
        <v>246</v>
      </c>
      <c r="B1" s="1610"/>
      <c r="C1" s="1610"/>
      <c r="D1" s="1610"/>
      <c r="E1" s="1610"/>
      <c r="F1" s="1610"/>
      <c r="G1" s="1610"/>
      <c r="H1" s="1610"/>
      <c r="I1" s="1610"/>
      <c r="J1" s="1610"/>
      <c r="K1" s="1610"/>
      <c r="L1" s="1610"/>
      <c r="M1" s="1610"/>
      <c r="N1" s="1610"/>
      <c r="O1" s="1610"/>
      <c r="P1" s="1610"/>
      <c r="Q1" s="1610"/>
      <c r="R1" s="1611"/>
    </row>
    <row r="2" spans="1:18">
      <c r="A2" s="1612"/>
      <c r="B2" s="1613"/>
      <c r="C2" s="1613"/>
      <c r="D2" s="1613"/>
      <c r="E2" s="1613"/>
      <c r="F2" s="1613"/>
      <c r="G2" s="1613"/>
      <c r="H2" s="1613"/>
      <c r="I2" s="1613"/>
      <c r="J2" s="1613"/>
      <c r="K2" s="1613"/>
      <c r="L2" s="1613"/>
      <c r="M2" s="1613"/>
      <c r="N2" s="1613"/>
      <c r="O2" s="1613"/>
      <c r="P2" s="1613"/>
      <c r="Q2" s="1613"/>
      <c r="R2" s="1614"/>
    </row>
    <row r="3" spans="1:18">
      <c r="A3" s="1612"/>
      <c r="B3" s="1613"/>
      <c r="C3" s="1613"/>
      <c r="D3" s="1613"/>
      <c r="E3" s="1613"/>
      <c r="F3" s="1613"/>
      <c r="G3" s="1613"/>
      <c r="H3" s="1613"/>
      <c r="I3" s="1613"/>
      <c r="J3" s="1613"/>
      <c r="K3" s="1613"/>
      <c r="L3" s="1613"/>
      <c r="M3" s="1613"/>
      <c r="N3" s="1613"/>
      <c r="O3" s="1613"/>
      <c r="P3" s="1613"/>
      <c r="Q3" s="1613"/>
      <c r="R3" s="1614"/>
    </row>
    <row r="4" spans="1:18" ht="12" thickBot="1">
      <c r="A4" s="1615"/>
      <c r="B4" s="1616"/>
      <c r="C4" s="1616"/>
      <c r="D4" s="1616"/>
      <c r="E4" s="1616"/>
      <c r="F4" s="1616"/>
      <c r="G4" s="1616"/>
      <c r="H4" s="1616"/>
      <c r="I4" s="1616"/>
      <c r="J4" s="1616"/>
      <c r="K4" s="1616"/>
      <c r="L4" s="1616"/>
      <c r="M4" s="1616"/>
      <c r="N4" s="1616"/>
      <c r="O4" s="1616"/>
      <c r="P4" s="1616"/>
      <c r="Q4" s="1616"/>
      <c r="R4" s="1617"/>
    </row>
    <row r="6" spans="1:18" s="333" customFormat="1" ht="17" customHeight="1">
      <c r="A6" s="896" t="s">
        <v>247</v>
      </c>
      <c r="B6" s="896"/>
      <c r="C6" s="896"/>
      <c r="D6" s="896"/>
    </row>
    <row r="7" spans="1:18" s="333" customFormat="1" ht="17" customHeight="1">
      <c r="B7" s="334" t="s">
        <v>248</v>
      </c>
      <c r="C7" s="1618"/>
      <c r="D7" s="1618"/>
      <c r="H7" s="335"/>
      <c r="I7" s="335"/>
      <c r="K7" s="334" t="s">
        <v>249</v>
      </c>
      <c r="L7" s="1619"/>
      <c r="M7" s="1619"/>
      <c r="N7" s="1619"/>
      <c r="O7" s="1619"/>
      <c r="P7" s="1619"/>
      <c r="Q7" s="1619"/>
      <c r="R7" s="1620"/>
    </row>
    <row r="8" spans="1:18" s="333" customFormat="1" ht="17" customHeight="1" thickBot="1">
      <c r="B8" s="334" t="s">
        <v>250</v>
      </c>
      <c r="C8" s="1621"/>
      <c r="D8" s="1621"/>
      <c r="H8" s="335"/>
      <c r="I8" s="335"/>
      <c r="K8" s="334"/>
      <c r="L8" s="1622"/>
      <c r="M8" s="1622"/>
      <c r="N8" s="1622"/>
      <c r="O8" s="1622"/>
      <c r="P8" s="1622"/>
      <c r="Q8" s="1622"/>
      <c r="R8" s="1623"/>
    </row>
    <row r="9" spans="1:18" s="333" customFormat="1" ht="17" customHeight="1" thickBot="1">
      <c r="B9" s="334" t="s">
        <v>251</v>
      </c>
      <c r="C9" s="1624"/>
      <c r="D9" s="1624"/>
      <c r="E9" s="336"/>
      <c r="F9" s="337"/>
      <c r="G9" s="338" t="s">
        <v>252</v>
      </c>
      <c r="H9" s="339"/>
      <c r="I9" s="340"/>
      <c r="L9" s="1622"/>
      <c r="M9" s="1622"/>
      <c r="N9" s="1622"/>
      <c r="O9" s="1622"/>
      <c r="P9" s="1622"/>
      <c r="Q9" s="1622"/>
      <c r="R9" s="1623"/>
    </row>
    <row r="10" spans="1:18" s="333" customFormat="1" ht="17" customHeight="1">
      <c r="B10" s="334" t="s">
        <v>253</v>
      </c>
      <c r="C10" s="1625"/>
      <c r="D10" s="1625"/>
      <c r="E10" s="336"/>
      <c r="F10" s="337"/>
      <c r="G10" s="341" t="s">
        <v>254</v>
      </c>
      <c r="H10" s="342"/>
      <c r="I10" s="343"/>
      <c r="L10" s="1622"/>
      <c r="M10" s="1622"/>
      <c r="N10" s="1622"/>
      <c r="O10" s="1622"/>
      <c r="P10" s="1622"/>
      <c r="Q10" s="1622"/>
      <c r="R10" s="1623"/>
    </row>
    <row r="11" spans="1:18" s="333" customFormat="1" ht="17" customHeight="1" thickBot="1">
      <c r="B11" s="344" t="s">
        <v>255</v>
      </c>
      <c r="C11" s="1608"/>
      <c r="D11" s="1608"/>
      <c r="E11" s="336"/>
      <c r="F11" s="337"/>
      <c r="G11" s="345" t="s">
        <v>256</v>
      </c>
      <c r="H11" s="346"/>
      <c r="I11" s="347"/>
      <c r="L11" s="1622"/>
      <c r="M11" s="1622"/>
      <c r="N11" s="1622"/>
      <c r="O11" s="1622"/>
      <c r="P11" s="1622"/>
      <c r="Q11" s="1622"/>
      <c r="R11" s="1623"/>
    </row>
    <row r="12" spans="1:18" s="333" customFormat="1" ht="17" customHeight="1">
      <c r="B12" s="344" t="s">
        <v>257</v>
      </c>
      <c r="C12" s="1608"/>
      <c r="D12" s="1608"/>
      <c r="E12" s="336"/>
      <c r="F12" s="337"/>
      <c r="G12" s="340"/>
      <c r="H12" s="348"/>
      <c r="I12" s="347"/>
      <c r="R12" s="349"/>
    </row>
    <row r="13" spans="1:18" s="333" customFormat="1" ht="17" customHeight="1">
      <c r="B13" s="344" t="s">
        <v>258</v>
      </c>
      <c r="C13" s="1608"/>
      <c r="D13" s="1608"/>
      <c r="E13" s="336"/>
      <c r="F13" s="337"/>
      <c r="G13" s="340"/>
      <c r="H13" s="348"/>
      <c r="I13" s="347"/>
      <c r="R13" s="349"/>
    </row>
    <row r="14" spans="1:18" s="333" customFormat="1" ht="15" customHeight="1" thickBot="1">
      <c r="B14" s="344"/>
      <c r="C14" s="350"/>
      <c r="D14" s="350"/>
      <c r="E14" s="350"/>
      <c r="F14" s="350"/>
      <c r="G14" s="350"/>
      <c r="H14" s="350"/>
      <c r="I14" s="350"/>
      <c r="R14" s="350"/>
    </row>
    <row r="15" spans="1:18" ht="23.25" customHeight="1" thickBot="1">
      <c r="B15" s="351"/>
      <c r="C15" s="351"/>
      <c r="D15" s="352" t="s">
        <v>259</v>
      </c>
      <c r="E15" s="353"/>
      <c r="F15" s="354"/>
      <c r="G15" s="355"/>
      <c r="H15" s="356"/>
      <c r="I15" s="355"/>
      <c r="J15" s="356"/>
      <c r="K15" s="355"/>
      <c r="L15" s="357"/>
      <c r="M15" s="357"/>
      <c r="N15" s="357"/>
      <c r="O15" s="357"/>
      <c r="P15" s="357"/>
      <c r="Q15" s="357"/>
      <c r="R15" s="358"/>
    </row>
    <row r="16" spans="1:18" ht="13">
      <c r="B16" s="351"/>
      <c r="C16" s="351"/>
      <c r="D16" s="359" t="s">
        <v>260</v>
      </c>
      <c r="E16" s="1630"/>
      <c r="F16" s="1631"/>
      <c r="G16" s="360" t="s">
        <v>261</v>
      </c>
      <c r="H16" s="1630"/>
      <c r="I16" s="1631"/>
      <c r="J16" s="360" t="s">
        <v>262</v>
      </c>
      <c r="K16" s="1630"/>
      <c r="L16" s="1631"/>
      <c r="M16" s="360" t="s">
        <v>263</v>
      </c>
      <c r="N16" s="1630"/>
      <c r="O16" s="1631"/>
      <c r="P16" s="360" t="s">
        <v>264</v>
      </c>
      <c r="Q16" s="1630"/>
      <c r="R16" s="1632"/>
    </row>
    <row r="17" spans="2:28" ht="13">
      <c r="B17" s="351"/>
      <c r="C17" s="351"/>
      <c r="D17" s="1626"/>
      <c r="E17" s="1627"/>
      <c r="F17" s="1628"/>
      <c r="G17" s="1626"/>
      <c r="H17" s="1627"/>
      <c r="I17" s="1628"/>
      <c r="J17" s="1626"/>
      <c r="K17" s="1627"/>
      <c r="L17" s="1628"/>
      <c r="M17" s="1626"/>
      <c r="N17" s="1627"/>
      <c r="O17" s="1628"/>
      <c r="P17" s="1626"/>
      <c r="Q17" s="1627"/>
      <c r="R17" s="1629"/>
      <c r="S17" s="351"/>
      <c r="T17" s="351"/>
      <c r="U17" s="351"/>
      <c r="V17" s="351"/>
      <c r="W17" s="351"/>
      <c r="X17" s="351"/>
      <c r="Y17" s="351"/>
      <c r="Z17" s="351"/>
      <c r="AA17" s="351"/>
      <c r="AB17" s="351"/>
    </row>
    <row r="18" spans="2:28" ht="14" thickBot="1">
      <c r="B18" s="351"/>
      <c r="C18" s="361" t="s">
        <v>265</v>
      </c>
      <c r="D18" s="362" t="s">
        <v>266</v>
      </c>
      <c r="E18" s="363" t="s">
        <v>267</v>
      </c>
      <c r="F18" s="363" t="s">
        <v>268</v>
      </c>
      <c r="G18" s="363" t="s">
        <v>266</v>
      </c>
      <c r="H18" s="363" t="s">
        <v>267</v>
      </c>
      <c r="I18" s="363" t="s">
        <v>268</v>
      </c>
      <c r="J18" s="363" t="s">
        <v>266</v>
      </c>
      <c r="K18" s="363" t="s">
        <v>267</v>
      </c>
      <c r="L18" s="363" t="s">
        <v>268</v>
      </c>
      <c r="M18" s="363" t="s">
        <v>266</v>
      </c>
      <c r="N18" s="363" t="s">
        <v>267</v>
      </c>
      <c r="O18" s="363" t="s">
        <v>268</v>
      </c>
      <c r="P18" s="363" t="s">
        <v>266</v>
      </c>
      <c r="Q18" s="363" t="s">
        <v>267</v>
      </c>
      <c r="R18" s="364" t="s">
        <v>268</v>
      </c>
    </row>
    <row r="19" spans="2:28" ht="13">
      <c r="B19" s="351"/>
      <c r="C19" s="361">
        <v>1</v>
      </c>
      <c r="D19" s="365"/>
      <c r="E19" s="366"/>
      <c r="F19" s="367" t="str">
        <f>IF(AND(D19&lt;&gt;"",E19&lt;&gt;""),ABS(D19-E19),"")</f>
        <v/>
      </c>
      <c r="G19" s="366"/>
      <c r="H19" s="366"/>
      <c r="I19" s="367" t="str">
        <f t="shared" ref="I19:I28" si="0">IF(AND(G19&lt;&gt;"",H19&lt;&gt;""),ABS(G19-H19),"")</f>
        <v/>
      </c>
      <c r="J19" s="366"/>
      <c r="K19" s="366"/>
      <c r="L19" s="367" t="str">
        <f t="shared" ref="L19:L28" si="1">IF(AND(J19&lt;&gt;"",K19&lt;&gt;""),ABS(J19-K19),"")</f>
        <v/>
      </c>
      <c r="M19" s="368"/>
      <c r="N19" s="368"/>
      <c r="O19" s="367" t="str">
        <f t="shared" ref="O19:O28" si="2">IF(AND(M19&lt;&gt;"",N19&lt;&gt;""),ABS(M19-N19),"")</f>
        <v/>
      </c>
      <c r="P19" s="368"/>
      <c r="Q19" s="368"/>
      <c r="R19" s="367" t="str">
        <f t="shared" ref="R19:R28" si="3">IF(AND(P19&lt;&gt;"",Q19&lt;&gt;""),ABS(P19-Q19),"")</f>
        <v/>
      </c>
    </row>
    <row r="20" spans="2:28" ht="13">
      <c r="B20" s="351"/>
      <c r="C20" s="361">
        <v>2</v>
      </c>
      <c r="D20" s="365"/>
      <c r="E20" s="366"/>
      <c r="F20" s="367" t="str">
        <f>IF(AND(D20&lt;&gt;"",E20&lt;&gt;""),ABS(D20-E20),"")</f>
        <v/>
      </c>
      <c r="G20" s="366"/>
      <c r="H20" s="366"/>
      <c r="I20" s="367" t="str">
        <f t="shared" si="0"/>
        <v/>
      </c>
      <c r="J20" s="366"/>
      <c r="K20" s="366"/>
      <c r="L20" s="367" t="str">
        <f t="shared" si="1"/>
        <v/>
      </c>
      <c r="M20" s="369"/>
      <c r="N20" s="369"/>
      <c r="O20" s="367" t="str">
        <f t="shared" si="2"/>
        <v/>
      </c>
      <c r="P20" s="369"/>
      <c r="Q20" s="369"/>
      <c r="R20" s="367" t="str">
        <f t="shared" si="3"/>
        <v/>
      </c>
    </row>
    <row r="21" spans="2:28" ht="13">
      <c r="B21" s="351"/>
      <c r="C21" s="361">
        <v>3</v>
      </c>
      <c r="D21" s="365"/>
      <c r="E21" s="366"/>
      <c r="F21" s="367" t="str">
        <f>IF(AND(D21&lt;&gt;"",E21&lt;&gt;""),ABS(D21-E21),"")</f>
        <v/>
      </c>
      <c r="G21" s="366"/>
      <c r="H21" s="366"/>
      <c r="I21" s="367" t="str">
        <f t="shared" si="0"/>
        <v/>
      </c>
      <c r="J21" s="366"/>
      <c r="K21" s="366"/>
      <c r="L21" s="367" t="str">
        <f t="shared" si="1"/>
        <v/>
      </c>
      <c r="M21" s="369"/>
      <c r="N21" s="369"/>
      <c r="O21" s="367" t="str">
        <f t="shared" si="2"/>
        <v/>
      </c>
      <c r="P21" s="369"/>
      <c r="Q21" s="369"/>
      <c r="R21" s="367" t="str">
        <f t="shared" si="3"/>
        <v/>
      </c>
    </row>
    <row r="22" spans="2:28" ht="13">
      <c r="B22" s="351"/>
      <c r="C22" s="361">
        <v>4</v>
      </c>
      <c r="D22" s="365"/>
      <c r="E22" s="366"/>
      <c r="F22" s="367" t="str">
        <f t="shared" ref="F22:F28" si="4">IF(AND(D22&lt;&gt;"",E22&lt;&gt;""),ABS(D22-E22),"")</f>
        <v/>
      </c>
      <c r="G22" s="366"/>
      <c r="H22" s="366"/>
      <c r="I22" s="367" t="str">
        <f t="shared" si="0"/>
        <v/>
      </c>
      <c r="J22" s="366"/>
      <c r="K22" s="366"/>
      <c r="L22" s="367" t="str">
        <f t="shared" si="1"/>
        <v/>
      </c>
      <c r="M22" s="369"/>
      <c r="N22" s="369"/>
      <c r="O22" s="367" t="str">
        <f t="shared" si="2"/>
        <v/>
      </c>
      <c r="P22" s="369"/>
      <c r="Q22" s="369"/>
      <c r="R22" s="367" t="str">
        <f t="shared" si="3"/>
        <v/>
      </c>
    </row>
    <row r="23" spans="2:28" ht="13">
      <c r="B23" s="351"/>
      <c r="C23" s="361">
        <v>5</v>
      </c>
      <c r="D23" s="365"/>
      <c r="E23" s="366"/>
      <c r="F23" s="367" t="str">
        <f t="shared" si="4"/>
        <v/>
      </c>
      <c r="G23" s="366"/>
      <c r="H23" s="366"/>
      <c r="I23" s="367" t="str">
        <f t="shared" si="0"/>
        <v/>
      </c>
      <c r="J23" s="366"/>
      <c r="K23" s="366"/>
      <c r="L23" s="367" t="str">
        <f t="shared" si="1"/>
        <v/>
      </c>
      <c r="M23" s="369"/>
      <c r="N23" s="369"/>
      <c r="O23" s="367" t="str">
        <f t="shared" si="2"/>
        <v/>
      </c>
      <c r="P23" s="369"/>
      <c r="Q23" s="369"/>
      <c r="R23" s="367" t="str">
        <f t="shared" si="3"/>
        <v/>
      </c>
    </row>
    <row r="24" spans="2:28" ht="13">
      <c r="B24" s="351"/>
      <c r="C24" s="361">
        <v>6</v>
      </c>
      <c r="D24" s="365"/>
      <c r="E24" s="366"/>
      <c r="F24" s="367" t="str">
        <f t="shared" si="4"/>
        <v/>
      </c>
      <c r="G24" s="366"/>
      <c r="H24" s="366"/>
      <c r="I24" s="367" t="str">
        <f t="shared" si="0"/>
        <v/>
      </c>
      <c r="J24" s="366"/>
      <c r="K24" s="366"/>
      <c r="L24" s="367" t="str">
        <f t="shared" si="1"/>
        <v/>
      </c>
      <c r="M24" s="369"/>
      <c r="N24" s="369"/>
      <c r="O24" s="367" t="str">
        <f t="shared" si="2"/>
        <v/>
      </c>
      <c r="P24" s="369"/>
      <c r="Q24" s="369"/>
      <c r="R24" s="367" t="str">
        <f t="shared" si="3"/>
        <v/>
      </c>
    </row>
    <row r="25" spans="2:28" ht="13">
      <c r="B25" s="351"/>
      <c r="C25" s="361">
        <v>7</v>
      </c>
      <c r="D25" s="365"/>
      <c r="E25" s="366"/>
      <c r="F25" s="367" t="str">
        <f t="shared" si="4"/>
        <v/>
      </c>
      <c r="G25" s="366"/>
      <c r="H25" s="366"/>
      <c r="I25" s="367" t="str">
        <f t="shared" si="0"/>
        <v/>
      </c>
      <c r="J25" s="366"/>
      <c r="K25" s="366"/>
      <c r="L25" s="367" t="str">
        <f t="shared" si="1"/>
        <v/>
      </c>
      <c r="M25" s="369"/>
      <c r="N25" s="369"/>
      <c r="O25" s="367" t="str">
        <f t="shared" si="2"/>
        <v/>
      </c>
      <c r="P25" s="369"/>
      <c r="Q25" s="369"/>
      <c r="R25" s="367" t="str">
        <f t="shared" si="3"/>
        <v/>
      </c>
    </row>
    <row r="26" spans="2:28" ht="13">
      <c r="B26" s="351"/>
      <c r="C26" s="361">
        <v>8</v>
      </c>
      <c r="D26" s="365"/>
      <c r="E26" s="366"/>
      <c r="F26" s="367" t="str">
        <f t="shared" si="4"/>
        <v/>
      </c>
      <c r="G26" s="366"/>
      <c r="H26" s="366"/>
      <c r="I26" s="367" t="str">
        <f t="shared" si="0"/>
        <v/>
      </c>
      <c r="J26" s="366"/>
      <c r="K26" s="366"/>
      <c r="L26" s="367" t="str">
        <f t="shared" si="1"/>
        <v/>
      </c>
      <c r="M26" s="369"/>
      <c r="N26" s="369"/>
      <c r="O26" s="367" t="str">
        <f t="shared" si="2"/>
        <v/>
      </c>
      <c r="P26" s="369"/>
      <c r="Q26" s="369"/>
      <c r="R26" s="367" t="str">
        <f t="shared" si="3"/>
        <v/>
      </c>
    </row>
    <row r="27" spans="2:28" ht="13">
      <c r="B27" s="351"/>
      <c r="C27" s="361">
        <v>9</v>
      </c>
      <c r="D27" s="365"/>
      <c r="E27" s="366"/>
      <c r="F27" s="367" t="str">
        <f t="shared" si="4"/>
        <v/>
      </c>
      <c r="G27" s="366"/>
      <c r="H27" s="366"/>
      <c r="I27" s="367" t="str">
        <f t="shared" si="0"/>
        <v/>
      </c>
      <c r="J27" s="366"/>
      <c r="K27" s="366"/>
      <c r="L27" s="367" t="str">
        <f t="shared" si="1"/>
        <v/>
      </c>
      <c r="M27" s="369"/>
      <c r="N27" s="369"/>
      <c r="O27" s="367" t="str">
        <f t="shared" si="2"/>
        <v/>
      </c>
      <c r="P27" s="369"/>
      <c r="Q27" s="369"/>
      <c r="R27" s="367" t="str">
        <f t="shared" si="3"/>
        <v/>
      </c>
    </row>
    <row r="28" spans="2:28" ht="14" thickBot="1">
      <c r="B28" s="351"/>
      <c r="C28" s="361">
        <v>10</v>
      </c>
      <c r="D28" s="365"/>
      <c r="E28" s="366"/>
      <c r="F28" s="367" t="str">
        <f t="shared" si="4"/>
        <v/>
      </c>
      <c r="G28" s="366"/>
      <c r="H28" s="366"/>
      <c r="I28" s="367" t="str">
        <f t="shared" si="0"/>
        <v/>
      </c>
      <c r="J28" s="366"/>
      <c r="K28" s="366"/>
      <c r="L28" s="367" t="str">
        <f t="shared" si="1"/>
        <v/>
      </c>
      <c r="M28" s="369"/>
      <c r="N28" s="369"/>
      <c r="O28" s="367" t="str">
        <f t="shared" si="2"/>
        <v/>
      </c>
      <c r="P28" s="369"/>
      <c r="Q28" s="369"/>
      <c r="R28" s="367" t="str">
        <f t="shared" si="3"/>
        <v/>
      </c>
    </row>
    <row r="29" spans="2:28" ht="14" thickBot="1">
      <c r="B29" s="351"/>
      <c r="C29" s="370"/>
      <c r="D29" s="371" t="s">
        <v>269</v>
      </c>
      <c r="E29" s="372" t="str">
        <f>IF(COUNT(D19:E28)=0,"",AVERAGE(D19:E28))</f>
        <v/>
      </c>
      <c r="F29" s="373"/>
      <c r="G29" s="371" t="s">
        <v>269</v>
      </c>
      <c r="H29" s="374" t="str">
        <f>IF(COUNT(G19:H28)=0,"",AVERAGE(G19:H28))</f>
        <v/>
      </c>
      <c r="I29" s="373"/>
      <c r="J29" s="371" t="s">
        <v>269</v>
      </c>
      <c r="K29" s="374" t="str">
        <f>IF(COUNT(J19:K28)=0,"",AVERAGE(J19:K28))</f>
        <v/>
      </c>
      <c r="L29" s="373"/>
      <c r="M29" s="371" t="s">
        <v>269</v>
      </c>
      <c r="N29" s="374" t="str">
        <f>IF(COUNT(M19:N28)=0,"",AVERAGE(M19:N28))</f>
        <v/>
      </c>
      <c r="O29" s="373"/>
      <c r="P29" s="371" t="s">
        <v>269</v>
      </c>
      <c r="Q29" s="374" t="str">
        <f>IF(COUNT(P19:Q28)=0,"",AVERAGE(P19:Q28))</f>
        <v/>
      </c>
      <c r="R29" s="375"/>
    </row>
    <row r="30" spans="2:28" ht="13">
      <c r="B30" s="376" t="s">
        <v>270</v>
      </c>
      <c r="C30" s="377"/>
      <c r="D30" s="378"/>
      <c r="E30" s="379" t="s">
        <v>271</v>
      </c>
      <c r="F30" s="380" t="str">
        <f>IF(COUNT(F19:F28)&gt;0,AVERAGE(F19:F28),"")</f>
        <v/>
      </c>
      <c r="G30" s="378"/>
      <c r="H30" s="379" t="s">
        <v>271</v>
      </c>
      <c r="I30" s="380" t="str">
        <f>IF(COUNT(I19:I28)&gt;0,AVERAGE(I19:I28),"")</f>
        <v/>
      </c>
      <c r="J30" s="378"/>
      <c r="K30" s="379" t="s">
        <v>271</v>
      </c>
      <c r="L30" s="380" t="str">
        <f>IF(COUNT(L19:L28)&gt;0,AVERAGE(L19:L28),"")</f>
        <v/>
      </c>
      <c r="M30" s="378"/>
      <c r="N30" s="379" t="s">
        <v>271</v>
      </c>
      <c r="O30" s="380" t="str">
        <f>IF(COUNT(O19:O28)&gt;0,AVERAGE(O19:O28),"")</f>
        <v/>
      </c>
      <c r="P30" s="378"/>
      <c r="Q30" s="379" t="s">
        <v>271</v>
      </c>
      <c r="R30" s="380" t="str">
        <f>IF(COUNT(R19:R28)&gt;0,AVERAGE(R19:R28),"")</f>
        <v/>
      </c>
    </row>
    <row r="31" spans="2:28" ht="14" thickBot="1">
      <c r="B31" s="376" t="s">
        <v>272</v>
      </c>
      <c r="C31" s="381"/>
      <c r="D31" s="382"/>
      <c r="E31" s="383" t="s">
        <v>273</v>
      </c>
      <c r="F31" s="384" t="str">
        <f>IF(COUNT(F19:F28)&gt;0,MAX(F19:F28),"")</f>
        <v/>
      </c>
      <c r="G31" s="382"/>
      <c r="H31" s="383" t="s">
        <v>273</v>
      </c>
      <c r="I31" s="384" t="str">
        <f>IF(COUNT(I19:I28)&gt;0,MAX(I19:I28),"")</f>
        <v/>
      </c>
      <c r="J31" s="382"/>
      <c r="K31" s="383" t="s">
        <v>273</v>
      </c>
      <c r="L31" s="384" t="str">
        <f>IF(COUNT(L19:L28)&gt;0,MAX(L19:L28),"")</f>
        <v/>
      </c>
      <c r="M31" s="382"/>
      <c r="N31" s="383" t="s">
        <v>273</v>
      </c>
      <c r="O31" s="384" t="str">
        <f>IF(COUNT(O19:O28)&gt;0,MAX(O19:O28),"")</f>
        <v/>
      </c>
      <c r="P31" s="382"/>
      <c r="Q31" s="383" t="s">
        <v>273</v>
      </c>
      <c r="R31" s="384" t="str">
        <f>IF(COUNT(R19:R28)&gt;0,MAX(R19:R28),"")</f>
        <v/>
      </c>
    </row>
    <row r="32" spans="2:28" ht="14" thickBot="1">
      <c r="B32" s="376" t="s">
        <v>274</v>
      </c>
      <c r="C32" s="385"/>
      <c r="D32" s="386"/>
      <c r="E32" s="386"/>
      <c r="F32" s="386"/>
      <c r="G32" s="386"/>
      <c r="H32" s="386"/>
      <c r="I32" s="386"/>
      <c r="J32" s="386"/>
      <c r="K32" s="386"/>
      <c r="L32" s="386"/>
      <c r="M32" s="386"/>
      <c r="N32" s="386"/>
      <c r="O32" s="386"/>
      <c r="P32" s="386"/>
      <c r="Q32" s="386"/>
      <c r="R32" s="386"/>
    </row>
    <row r="33" spans="2:18" ht="14" thickBot="1">
      <c r="B33" s="351"/>
      <c r="C33" s="351"/>
      <c r="D33" s="387" t="s">
        <v>275</v>
      </c>
      <c r="E33" s="388">
        <f>H9-H11</f>
        <v>0</v>
      </c>
      <c r="F33" s="387" t="s">
        <v>276</v>
      </c>
      <c r="G33" s="388">
        <f>H9+H10</f>
        <v>0</v>
      </c>
      <c r="H33" s="386"/>
      <c r="I33" s="386"/>
      <c r="J33" s="386"/>
      <c r="K33" s="389"/>
      <c r="L33" s="390" t="s">
        <v>277</v>
      </c>
      <c r="M33" s="391">
        <f>MAX(E29:Q29)</f>
        <v>0</v>
      </c>
      <c r="N33" s="386"/>
      <c r="O33" s="392" t="s">
        <v>278</v>
      </c>
      <c r="P33" s="393"/>
      <c r="Q33" s="393"/>
      <c r="R33" s="394" t="str">
        <f>IF(F30="", "", AVERAGE(F30,I30,L30,O30,R30))</f>
        <v/>
      </c>
    </row>
    <row r="34" spans="2:18" ht="16" thickBot="1">
      <c r="B34" s="395" t="s">
        <v>279</v>
      </c>
      <c r="C34" s="396">
        <f>SUMIF(D54:H54,C32,D55:H55)</f>
        <v>0</v>
      </c>
      <c r="D34" s="387" t="s">
        <v>280</v>
      </c>
      <c r="E34" s="397"/>
      <c r="F34" s="397"/>
      <c r="G34" s="398">
        <f>G33-E33</f>
        <v>0</v>
      </c>
      <c r="H34" s="386"/>
      <c r="I34" s="386"/>
      <c r="J34" s="386"/>
      <c r="K34" s="399"/>
      <c r="L34" s="400" t="s">
        <v>281</v>
      </c>
      <c r="M34" s="401">
        <f>MIN(E29:Q29)</f>
        <v>0</v>
      </c>
      <c r="N34" s="386"/>
      <c r="O34" s="402" t="s">
        <v>282</v>
      </c>
      <c r="P34" s="403"/>
      <c r="Q34" s="403"/>
      <c r="R34" s="404"/>
    </row>
    <row r="35" spans="2:18" ht="16" thickBot="1">
      <c r="B35" s="405" t="s">
        <v>283</v>
      </c>
      <c r="C35" s="406">
        <f>SUMIF(D56:H56,C30,D57:H57)</f>
        <v>0</v>
      </c>
      <c r="D35" s="351"/>
      <c r="E35" s="351"/>
      <c r="F35" s="351"/>
      <c r="G35" s="351"/>
      <c r="H35" s="386"/>
      <c r="I35" s="386"/>
      <c r="J35" s="386"/>
      <c r="K35" s="407"/>
      <c r="L35" s="408" t="s">
        <v>284</v>
      </c>
      <c r="M35" s="409">
        <f>M33-M34</f>
        <v>0</v>
      </c>
      <c r="N35" s="386"/>
      <c r="O35" s="410" t="s">
        <v>285</v>
      </c>
      <c r="P35" s="411"/>
      <c r="Q35" s="411"/>
      <c r="R35" s="412" t="str">
        <f>IF(R33&lt;&gt;"",R33*C36,"")</f>
        <v/>
      </c>
    </row>
    <row r="36" spans="2:18" ht="14" thickBot="1">
      <c r="B36" s="382" t="s">
        <v>286</v>
      </c>
      <c r="C36" s="413">
        <f>SUMIF(D52:H52,C32,D53:H53)</f>
        <v>0</v>
      </c>
      <c r="D36" s="351"/>
      <c r="E36" s="351"/>
      <c r="F36" s="351"/>
      <c r="G36" s="351"/>
      <c r="H36" s="386"/>
      <c r="I36" s="386"/>
      <c r="J36" s="386"/>
      <c r="K36" s="386"/>
      <c r="L36" s="386"/>
      <c r="M36" s="386"/>
      <c r="N36" s="386"/>
      <c r="O36" s="402" t="s">
        <v>287</v>
      </c>
      <c r="P36" s="403"/>
      <c r="Q36" s="403"/>
      <c r="R36" s="404"/>
    </row>
    <row r="37" spans="2:18" ht="15">
      <c r="B37" s="351"/>
      <c r="C37" s="351"/>
      <c r="D37" s="386"/>
      <c r="E37" s="386"/>
      <c r="F37" s="386"/>
      <c r="G37" s="386"/>
      <c r="H37" s="386"/>
      <c r="I37" s="386"/>
      <c r="J37" s="386"/>
      <c r="K37" s="386"/>
      <c r="L37" s="386"/>
      <c r="M37" s="386"/>
      <c r="N37" s="386"/>
      <c r="O37" s="402" t="s">
        <v>288</v>
      </c>
      <c r="P37" s="403"/>
      <c r="Q37" s="403"/>
      <c r="R37" s="404"/>
    </row>
    <row r="38" spans="2:18" ht="12" thickBot="1">
      <c r="B38" s="351"/>
      <c r="C38" s="351"/>
      <c r="D38" s="386"/>
      <c r="E38" s="386"/>
      <c r="F38" s="386"/>
      <c r="G38" s="386"/>
      <c r="H38" s="386"/>
      <c r="I38" s="386"/>
      <c r="J38" s="386"/>
      <c r="K38" s="386"/>
      <c r="L38" s="386"/>
      <c r="M38" s="386"/>
      <c r="N38" s="386"/>
      <c r="O38" s="407" t="s">
        <v>289</v>
      </c>
      <c r="P38" s="414"/>
      <c r="Q38" s="414"/>
      <c r="R38" s="415"/>
    </row>
    <row r="39" spans="2:18" ht="12" thickBot="1">
      <c r="B39" s="351"/>
      <c r="C39" s="351"/>
      <c r="D39" s="351"/>
      <c r="E39" s="351"/>
      <c r="F39" s="351"/>
      <c r="G39" s="351"/>
      <c r="H39" s="386"/>
      <c r="I39" s="351"/>
      <c r="J39" s="351"/>
      <c r="K39" s="351"/>
      <c r="L39" s="351"/>
      <c r="M39" s="351"/>
      <c r="N39" s="351"/>
      <c r="O39" s="351"/>
      <c r="P39" s="351"/>
      <c r="Q39" s="351"/>
      <c r="R39" s="386"/>
    </row>
    <row r="40" spans="2:18" ht="14" thickBot="1">
      <c r="B40" s="351"/>
      <c r="C40" s="351"/>
      <c r="D40" s="416" t="s">
        <v>290</v>
      </c>
      <c r="E40" s="393"/>
      <c r="F40" s="393"/>
      <c r="G40" s="417"/>
      <c r="H40" s="386"/>
      <c r="I40" s="416" t="s">
        <v>291</v>
      </c>
      <c r="J40" s="393"/>
      <c r="K40" s="393"/>
      <c r="L40" s="417"/>
      <c r="M40" s="386"/>
      <c r="N40" s="351"/>
      <c r="O40" s="416" t="s">
        <v>292</v>
      </c>
      <c r="P40" s="393"/>
      <c r="Q40" s="393"/>
      <c r="R40" s="417"/>
    </row>
    <row r="41" spans="2:18" ht="16" thickBot="1">
      <c r="B41" s="351"/>
      <c r="C41" s="351"/>
      <c r="D41" s="418" t="s">
        <v>293</v>
      </c>
      <c r="E41" s="393"/>
      <c r="F41" s="393"/>
      <c r="G41" s="417"/>
      <c r="H41" s="386"/>
      <c r="I41" s="418" t="s">
        <v>294</v>
      </c>
      <c r="J41" s="393"/>
      <c r="K41" s="393"/>
      <c r="L41" s="417"/>
      <c r="M41" s="386"/>
      <c r="N41" s="351"/>
      <c r="O41" s="418" t="s">
        <v>295</v>
      </c>
      <c r="P41" s="393"/>
      <c r="Q41" s="393"/>
      <c r="R41" s="417"/>
    </row>
    <row r="42" spans="2:18" ht="14" thickBot="1">
      <c r="B42" s="351"/>
      <c r="C42" s="351"/>
      <c r="D42" s="407" t="s">
        <v>296</v>
      </c>
      <c r="E42" s="414"/>
      <c r="F42" s="414"/>
      <c r="G42" s="419" t="str">
        <f>IF(R33&lt;&gt;"",R33*$C$34,"")</f>
        <v/>
      </c>
      <c r="H42" s="386"/>
      <c r="I42" s="407" t="s">
        <v>297</v>
      </c>
      <c r="J42" s="414"/>
      <c r="K42" s="414"/>
      <c r="L42" s="419" t="str">
        <f>IF(G42&lt;&gt;"",IF((M35*M35*$C$35*$C$35-G42*G42/($C$31*$C$32))&lt;0, 0,SQRT(M35*M35*$C$35*$C$35-G42*G42/($C$31*$C$32))),"")</f>
        <v/>
      </c>
      <c r="M42" s="386"/>
      <c r="N42" s="351"/>
      <c r="O42" s="402" t="s">
        <v>298</v>
      </c>
      <c r="P42" s="403"/>
      <c r="Q42" s="403"/>
      <c r="R42" s="420" t="str">
        <f>IF(AND(G42&lt;&gt;"",L42&lt;&gt;""),SQRT(G42*G42+L42*L42),"")</f>
        <v/>
      </c>
    </row>
    <row r="43" spans="2:18" ht="12" thickBot="1">
      <c r="B43" s="351"/>
      <c r="C43" s="351"/>
      <c r="D43" s="402"/>
      <c r="E43" s="403"/>
      <c r="F43" s="403"/>
      <c r="G43" s="404"/>
      <c r="H43" s="386"/>
      <c r="I43" s="402"/>
      <c r="J43" s="403"/>
      <c r="K43" s="403"/>
      <c r="L43" s="404"/>
      <c r="M43" s="386"/>
      <c r="N43" s="351"/>
      <c r="O43" s="421"/>
      <c r="P43" s="397"/>
      <c r="Q43" s="397"/>
      <c r="R43" s="422"/>
    </row>
    <row r="44" spans="2:18" ht="12" thickBot="1">
      <c r="B44" s="351"/>
      <c r="C44" s="351"/>
      <c r="D44" s="418" t="s">
        <v>299</v>
      </c>
      <c r="E44" s="393"/>
      <c r="F44" s="393"/>
      <c r="G44" s="417"/>
      <c r="H44" s="386"/>
      <c r="I44" s="418" t="s">
        <v>300</v>
      </c>
      <c r="J44" s="393"/>
      <c r="K44" s="393"/>
      <c r="L44" s="417"/>
      <c r="M44" s="386"/>
      <c r="N44" s="351"/>
      <c r="O44" s="418" t="s">
        <v>301</v>
      </c>
      <c r="P44" s="393"/>
      <c r="Q44" s="393"/>
      <c r="R44" s="417"/>
    </row>
    <row r="45" spans="2:18" ht="26" thickBot="1">
      <c r="B45" s="351"/>
      <c r="C45" s="351"/>
      <c r="D45" s="423" t="s">
        <v>302</v>
      </c>
      <c r="E45" s="424"/>
      <c r="F45" s="424"/>
      <c r="G45" s="425" t="str">
        <f>IF(G42&lt;&gt;"",G42/G34,"")</f>
        <v/>
      </c>
      <c r="H45" s="386"/>
      <c r="I45" s="423" t="s">
        <v>303</v>
      </c>
      <c r="J45" s="424"/>
      <c r="K45" s="424"/>
      <c r="L45" s="426" t="str">
        <f>IF(L42&lt;&gt;"",L42/G34,"")</f>
        <v/>
      </c>
      <c r="M45" s="427"/>
      <c r="N45" s="351"/>
      <c r="O45" s="428" t="s">
        <v>304</v>
      </c>
      <c r="P45" s="429"/>
      <c r="Q45" s="429"/>
      <c r="R45" s="430">
        <f>IF(R42&lt;&gt;"",R42/G34, 0)</f>
        <v>0</v>
      </c>
    </row>
    <row r="46" spans="2:18">
      <c r="B46" s="351"/>
      <c r="C46" s="351"/>
      <c r="D46" s="351"/>
      <c r="E46" s="351"/>
      <c r="F46" s="351"/>
      <c r="G46" s="351"/>
      <c r="H46" s="351"/>
      <c r="I46" s="351"/>
      <c r="J46" s="351"/>
      <c r="K46" s="351"/>
      <c r="L46" s="351"/>
      <c r="M46" s="351"/>
      <c r="N46" s="351"/>
      <c r="O46" s="351"/>
      <c r="P46" s="351"/>
      <c r="Q46" s="351"/>
      <c r="R46" s="351"/>
    </row>
    <row r="47" spans="2:18" ht="26" thickBot="1">
      <c r="B47" s="431" t="s">
        <v>305</v>
      </c>
      <c r="C47" s="432"/>
      <c r="D47" s="432"/>
      <c r="E47" s="432"/>
      <c r="F47" s="432"/>
      <c r="G47" s="432"/>
      <c r="H47" s="432"/>
      <c r="I47" s="432"/>
      <c r="J47" s="351"/>
      <c r="K47" s="351"/>
      <c r="L47" s="351"/>
      <c r="M47" s="351"/>
      <c r="N47" s="351"/>
      <c r="O47" s="386"/>
      <c r="P47" s="386"/>
      <c r="Q47" s="386"/>
      <c r="R47" s="386"/>
    </row>
    <row r="48" spans="2:18" ht="12" thickBot="1">
      <c r="B48" s="418"/>
      <c r="C48" s="393"/>
      <c r="D48" s="393"/>
      <c r="E48" s="393"/>
      <c r="F48" s="393"/>
      <c r="G48" s="393"/>
      <c r="H48" s="393"/>
      <c r="I48" s="417"/>
      <c r="J48" s="351"/>
      <c r="K48" s="351"/>
      <c r="L48" s="351"/>
      <c r="M48" s="351"/>
      <c r="N48" s="351"/>
      <c r="O48" s="351"/>
      <c r="P48" s="351"/>
      <c r="Q48" s="351"/>
      <c r="R48" s="351"/>
    </row>
    <row r="49" spans="2:36" ht="12" thickTop="1">
      <c r="B49" s="371" t="s">
        <v>272</v>
      </c>
      <c r="C49" s="375">
        <f>C31</f>
        <v>0</v>
      </c>
      <c r="D49" s="433" t="s">
        <v>306</v>
      </c>
      <c r="E49" s="434"/>
      <c r="F49" s="434"/>
      <c r="G49" s="435"/>
      <c r="H49" s="403"/>
      <c r="I49" s="404"/>
      <c r="J49" s="351"/>
      <c r="K49" s="351"/>
      <c r="L49" s="351"/>
      <c r="M49" s="351"/>
      <c r="N49" s="351"/>
      <c r="O49" s="351"/>
      <c r="P49" s="351"/>
      <c r="Q49" s="351"/>
      <c r="R49" s="351"/>
    </row>
    <row r="50" spans="2:36" ht="12" thickBot="1">
      <c r="B50" s="382" t="s">
        <v>274</v>
      </c>
      <c r="C50" s="436">
        <f>C32</f>
        <v>0</v>
      </c>
      <c r="D50" s="437"/>
      <c r="E50" s="438" t="s">
        <v>307</v>
      </c>
      <c r="F50" s="438"/>
      <c r="G50" s="439"/>
      <c r="H50" s="403"/>
      <c r="I50" s="404"/>
      <c r="J50" s="351"/>
      <c r="K50" s="351"/>
      <c r="L50" s="351"/>
      <c r="M50" s="351"/>
      <c r="N50" s="351"/>
      <c r="O50" s="351"/>
      <c r="P50" s="351"/>
      <c r="Q50" s="351"/>
      <c r="R50" s="351"/>
    </row>
    <row r="51" spans="2:36" ht="12" thickBot="1">
      <c r="B51" s="402"/>
      <c r="C51" s="403"/>
      <c r="D51" s="403"/>
      <c r="E51" s="403"/>
      <c r="F51" s="403"/>
      <c r="G51" s="403"/>
      <c r="H51" s="403"/>
      <c r="I51" s="404"/>
      <c r="J51" s="351"/>
      <c r="K51" s="351"/>
      <c r="L51" s="351"/>
      <c r="M51" s="351"/>
      <c r="N51" s="351"/>
      <c r="O51" s="351"/>
      <c r="P51" s="351"/>
      <c r="Q51" s="351"/>
      <c r="R51" s="351"/>
    </row>
    <row r="52" spans="2:36">
      <c r="B52" s="402" t="s">
        <v>308</v>
      </c>
      <c r="C52" s="440" t="s">
        <v>309</v>
      </c>
      <c r="D52" s="441">
        <v>2</v>
      </c>
      <c r="E52" s="441">
        <v>3</v>
      </c>
      <c r="F52" s="441">
        <v>4</v>
      </c>
      <c r="G52" s="441">
        <v>5</v>
      </c>
      <c r="H52" s="375">
        <v>6</v>
      </c>
      <c r="I52" s="404"/>
      <c r="J52" s="351"/>
      <c r="K52" s="351"/>
      <c r="L52" s="351"/>
      <c r="M52" s="351"/>
      <c r="N52" s="351"/>
      <c r="O52" s="351"/>
      <c r="P52" s="351"/>
      <c r="Q52" s="351"/>
      <c r="R52" s="351"/>
    </row>
    <row r="53" spans="2:36" ht="12" thickBot="1">
      <c r="B53" s="402"/>
      <c r="C53" s="442" t="s">
        <v>308</v>
      </c>
      <c r="D53" s="443">
        <v>3.27</v>
      </c>
      <c r="E53" s="443">
        <v>2.58</v>
      </c>
      <c r="F53" s="443">
        <v>2.2799999999999998</v>
      </c>
      <c r="G53" s="443">
        <v>2.11</v>
      </c>
      <c r="H53" s="436">
        <v>2</v>
      </c>
      <c r="I53" s="404"/>
      <c r="J53" s="351"/>
      <c r="K53" s="351"/>
      <c r="L53" s="351"/>
      <c r="M53" s="351"/>
      <c r="N53" s="351"/>
      <c r="O53" s="351"/>
      <c r="P53" s="351"/>
      <c r="Q53" s="351"/>
      <c r="R53" s="351"/>
    </row>
    <row r="54" spans="2:36" ht="13">
      <c r="B54" s="444" t="s">
        <v>279</v>
      </c>
      <c r="C54" s="440" t="s">
        <v>309</v>
      </c>
      <c r="D54" s="445">
        <v>2</v>
      </c>
      <c r="E54" s="441">
        <v>3</v>
      </c>
      <c r="F54" s="441">
        <v>4</v>
      </c>
      <c r="G54" s="446">
        <v>5</v>
      </c>
      <c r="H54" s="447">
        <v>6</v>
      </c>
      <c r="I54" s="404"/>
      <c r="J54" s="351"/>
      <c r="K54" s="351"/>
      <c r="L54" s="351"/>
      <c r="M54" s="351"/>
      <c r="N54" s="351"/>
      <c r="O54" s="351"/>
      <c r="P54" s="351"/>
      <c r="Q54" s="351"/>
      <c r="R54" s="351"/>
    </row>
    <row r="55" spans="2:36" ht="14" thickBot="1">
      <c r="B55" s="402"/>
      <c r="C55" s="448" t="s">
        <v>279</v>
      </c>
      <c r="D55" s="449">
        <v>4.5599999999999996</v>
      </c>
      <c r="E55" s="443">
        <v>3.05</v>
      </c>
      <c r="F55" s="443">
        <v>2.5</v>
      </c>
      <c r="G55" s="450">
        <v>2.21</v>
      </c>
      <c r="H55" s="451">
        <v>2.04</v>
      </c>
      <c r="I55" s="404"/>
      <c r="J55" s="351"/>
      <c r="K55" s="351"/>
      <c r="L55" s="351"/>
      <c r="M55" s="351"/>
      <c r="N55" s="351"/>
      <c r="O55" s="351"/>
      <c r="P55" s="351"/>
      <c r="Q55" s="351"/>
      <c r="R55" s="351"/>
    </row>
    <row r="56" spans="2:36" ht="13">
      <c r="B56" s="444" t="s">
        <v>283</v>
      </c>
      <c r="C56" s="440" t="s">
        <v>310</v>
      </c>
      <c r="D56" s="441">
        <v>2</v>
      </c>
      <c r="E56" s="441">
        <v>3</v>
      </c>
      <c r="F56" s="441">
        <v>4</v>
      </c>
      <c r="G56" s="441">
        <v>5</v>
      </c>
      <c r="H56" s="375">
        <v>6</v>
      </c>
      <c r="I56" s="404"/>
      <c r="J56" s="351"/>
      <c r="K56" s="351"/>
      <c r="L56" s="351"/>
      <c r="M56" s="351"/>
      <c r="N56" s="351"/>
      <c r="O56" s="351"/>
      <c r="P56" s="351"/>
      <c r="Q56" s="351"/>
      <c r="R56" s="351"/>
    </row>
    <row r="57" spans="2:36" ht="14" thickBot="1">
      <c r="B57" s="402"/>
      <c r="C57" s="448" t="s">
        <v>283</v>
      </c>
      <c r="D57" s="452">
        <v>3.65</v>
      </c>
      <c r="E57" s="452">
        <v>2.7</v>
      </c>
      <c r="F57" s="452">
        <v>2.2999999999999998</v>
      </c>
      <c r="G57" s="452">
        <v>2.08</v>
      </c>
      <c r="H57" s="453">
        <v>1.93</v>
      </c>
      <c r="I57" s="404"/>
      <c r="J57" s="351"/>
      <c r="K57" s="351"/>
      <c r="L57" s="351"/>
      <c r="M57" s="351"/>
      <c r="N57" s="351"/>
      <c r="O57" s="351"/>
      <c r="P57" s="351"/>
      <c r="Q57" s="351"/>
      <c r="R57" s="351"/>
    </row>
    <row r="58" spans="2:36" ht="12" thickBot="1">
      <c r="B58" s="407"/>
      <c r="C58" s="414"/>
      <c r="D58" s="414"/>
      <c r="E58" s="414"/>
      <c r="F58" s="414"/>
      <c r="G58" s="414"/>
      <c r="H58" s="414"/>
      <c r="I58" s="415"/>
      <c r="J58" s="351"/>
      <c r="K58" s="351"/>
      <c r="L58" s="351"/>
      <c r="M58" s="351"/>
      <c r="N58" s="351"/>
      <c r="O58" s="351"/>
      <c r="P58" s="351"/>
      <c r="Q58" s="351"/>
      <c r="R58" s="351"/>
    </row>
    <row r="59" spans="2:36">
      <c r="B59" s="351"/>
      <c r="C59" s="351"/>
      <c r="D59" s="351"/>
      <c r="E59" s="351"/>
      <c r="F59" s="351"/>
      <c r="G59" s="351"/>
      <c r="H59" s="351"/>
      <c r="I59" s="351"/>
      <c r="J59" s="351"/>
      <c r="K59" s="351"/>
      <c r="L59" s="351"/>
      <c r="M59" s="351"/>
      <c r="N59" s="351"/>
      <c r="O59" s="351"/>
      <c r="P59" s="351"/>
      <c r="Q59" s="351"/>
      <c r="R59" s="351"/>
    </row>
    <row r="61" spans="2:36">
      <c r="B61" s="386"/>
      <c r="C61" s="386"/>
      <c r="D61" s="386"/>
      <c r="E61" s="386"/>
      <c r="F61" s="386"/>
      <c r="G61" s="386"/>
      <c r="H61" s="386"/>
      <c r="I61" s="386"/>
      <c r="J61" s="386"/>
      <c r="K61" s="386"/>
      <c r="L61" s="386"/>
      <c r="M61" s="386"/>
      <c r="N61" s="386"/>
      <c r="O61" s="386"/>
      <c r="P61" s="386"/>
      <c r="Q61" s="386"/>
      <c r="R61" s="386"/>
      <c r="S61" s="386"/>
      <c r="T61" s="386"/>
      <c r="U61" s="386"/>
      <c r="V61" s="386"/>
      <c r="W61" s="386"/>
      <c r="X61" s="386"/>
      <c r="Y61" s="386"/>
      <c r="Z61" s="386"/>
      <c r="AA61" s="386"/>
      <c r="AB61" s="386"/>
      <c r="AC61" s="386"/>
      <c r="AD61" s="386"/>
      <c r="AE61" s="386"/>
      <c r="AF61" s="386"/>
      <c r="AG61" s="386"/>
      <c r="AH61" s="386"/>
      <c r="AI61" s="386"/>
      <c r="AJ61" s="386"/>
    </row>
    <row r="62" spans="2:36" ht="20">
      <c r="B62" s="386"/>
      <c r="C62" s="386"/>
      <c r="D62" s="454"/>
      <c r="E62" s="386"/>
      <c r="F62" s="455"/>
      <c r="G62" s="456"/>
      <c r="H62" s="457"/>
      <c r="I62" s="457"/>
      <c r="J62" s="454"/>
      <c r="K62" s="454"/>
      <c r="L62" s="386"/>
      <c r="M62" s="458"/>
      <c r="N62" s="455"/>
      <c r="O62" s="459"/>
      <c r="P62" s="460"/>
      <c r="Q62" s="460"/>
      <c r="R62" s="454"/>
      <c r="S62" s="386"/>
      <c r="T62" s="386"/>
      <c r="U62" s="386"/>
      <c r="V62" s="386"/>
      <c r="W62" s="386"/>
      <c r="X62" s="386"/>
      <c r="Y62" s="386"/>
      <c r="Z62" s="386"/>
      <c r="AA62" s="386"/>
      <c r="AB62" s="386"/>
      <c r="AC62" s="386"/>
      <c r="AD62" s="386"/>
      <c r="AE62" s="386"/>
      <c r="AF62" s="386"/>
      <c r="AG62" s="386"/>
      <c r="AH62" s="386"/>
      <c r="AI62" s="386"/>
      <c r="AJ62" s="386"/>
    </row>
    <row r="63" spans="2:36" ht="20">
      <c r="B63" s="461"/>
      <c r="C63" s="454"/>
      <c r="D63" s="454"/>
      <c r="E63" s="386"/>
      <c r="F63" s="455"/>
      <c r="G63" s="343"/>
      <c r="H63" s="343"/>
      <c r="I63" s="343"/>
      <c r="J63" s="454"/>
      <c r="K63" s="454"/>
      <c r="L63" s="386"/>
      <c r="M63" s="458"/>
      <c r="N63" s="455"/>
      <c r="O63" s="459"/>
      <c r="P63" s="460"/>
      <c r="Q63" s="460"/>
      <c r="R63" s="454"/>
      <c r="S63" s="386"/>
      <c r="T63" s="386"/>
      <c r="U63" s="386"/>
      <c r="V63" s="386"/>
      <c r="W63" s="386"/>
      <c r="X63" s="386"/>
      <c r="Y63" s="386"/>
      <c r="Z63" s="386"/>
      <c r="AA63" s="386"/>
      <c r="AB63" s="386"/>
      <c r="AC63" s="386"/>
      <c r="AD63" s="386"/>
      <c r="AE63" s="386"/>
      <c r="AF63" s="386"/>
      <c r="AG63" s="386"/>
      <c r="AH63" s="386"/>
      <c r="AI63" s="386"/>
      <c r="AJ63" s="386"/>
    </row>
    <row r="64" spans="2:36" ht="20">
      <c r="B64" s="461"/>
      <c r="C64" s="454"/>
      <c r="D64" s="454"/>
      <c r="E64" s="386"/>
      <c r="F64" s="455"/>
      <c r="G64" s="459"/>
      <c r="H64" s="460"/>
      <c r="I64" s="460"/>
      <c r="J64" s="454"/>
      <c r="K64" s="454"/>
      <c r="L64" s="386"/>
      <c r="M64" s="458"/>
      <c r="N64" s="455"/>
      <c r="O64" s="456"/>
      <c r="P64" s="457"/>
      <c r="Q64" s="457"/>
      <c r="R64" s="454"/>
      <c r="S64" s="386"/>
      <c r="T64" s="386"/>
      <c r="U64" s="386"/>
      <c r="V64" s="386"/>
      <c r="W64" s="386"/>
      <c r="X64" s="386"/>
      <c r="Y64" s="386"/>
      <c r="Z64" s="386"/>
      <c r="AA64" s="386"/>
      <c r="AB64" s="386"/>
      <c r="AC64" s="386"/>
      <c r="AD64" s="386"/>
      <c r="AE64" s="386"/>
      <c r="AF64" s="386"/>
      <c r="AG64" s="386"/>
      <c r="AH64" s="386"/>
      <c r="AI64" s="386"/>
      <c r="AJ64" s="386"/>
    </row>
    <row r="65" spans="2:36" ht="13">
      <c r="B65" s="462"/>
      <c r="C65" s="386"/>
      <c r="D65" s="386"/>
      <c r="E65" s="386"/>
      <c r="F65" s="386"/>
      <c r="G65" s="386"/>
      <c r="H65" s="386"/>
      <c r="I65" s="386"/>
      <c r="J65" s="386"/>
      <c r="K65" s="386"/>
      <c r="L65" s="386"/>
      <c r="M65" s="386"/>
      <c r="N65" s="386"/>
      <c r="O65" s="386"/>
      <c r="P65" s="386"/>
      <c r="Q65" s="386"/>
      <c r="R65" s="386"/>
      <c r="S65" s="386"/>
      <c r="T65" s="386"/>
      <c r="U65" s="386"/>
      <c r="V65" s="386"/>
      <c r="W65" s="386"/>
      <c r="X65" s="386"/>
      <c r="Y65" s="386"/>
      <c r="Z65" s="386"/>
      <c r="AA65" s="386"/>
      <c r="AB65" s="386"/>
      <c r="AC65" s="386"/>
      <c r="AD65" s="386"/>
      <c r="AE65" s="386"/>
      <c r="AF65" s="386"/>
      <c r="AG65" s="386"/>
      <c r="AH65" s="386"/>
      <c r="AI65" s="386"/>
      <c r="AJ65" s="386"/>
    </row>
    <row r="66" spans="2:36" ht="13">
      <c r="B66" s="386"/>
      <c r="C66" s="386"/>
      <c r="D66" s="463"/>
      <c r="E66" s="460"/>
      <c r="F66" s="460"/>
      <c r="G66" s="460"/>
      <c r="H66" s="460"/>
      <c r="I66" s="460"/>
      <c r="J66" s="460"/>
      <c r="K66" s="460"/>
      <c r="L66" s="460"/>
      <c r="M66" s="460"/>
      <c r="N66" s="460"/>
      <c r="O66" s="460"/>
      <c r="P66" s="460"/>
      <c r="Q66" s="460"/>
      <c r="R66" s="460"/>
      <c r="S66" s="386"/>
      <c r="T66" s="386"/>
      <c r="U66" s="386"/>
      <c r="V66" s="386"/>
      <c r="W66" s="386"/>
      <c r="X66" s="386"/>
      <c r="Y66" s="386"/>
      <c r="Z66" s="386"/>
      <c r="AA66" s="386"/>
      <c r="AB66" s="386"/>
      <c r="AC66" s="386"/>
      <c r="AD66" s="386"/>
      <c r="AE66" s="386"/>
      <c r="AF66" s="386"/>
      <c r="AG66" s="386"/>
      <c r="AH66" s="386"/>
      <c r="AI66" s="386"/>
      <c r="AJ66" s="386"/>
    </row>
    <row r="67" spans="2:36" ht="13">
      <c r="B67" s="386"/>
      <c r="C67" s="386"/>
      <c r="D67" s="361"/>
      <c r="E67" s="460"/>
      <c r="F67" s="460"/>
      <c r="G67" s="361"/>
      <c r="H67" s="460"/>
      <c r="I67" s="460"/>
      <c r="J67" s="361"/>
      <c r="K67" s="460"/>
      <c r="L67" s="460"/>
      <c r="M67" s="361"/>
      <c r="N67" s="460"/>
      <c r="O67" s="460"/>
      <c r="P67" s="361"/>
      <c r="Q67" s="460"/>
      <c r="R67" s="460"/>
      <c r="S67" s="386"/>
      <c r="T67" s="386"/>
      <c r="U67" s="386"/>
      <c r="V67" s="386"/>
      <c r="W67" s="386"/>
      <c r="X67" s="386"/>
      <c r="Y67" s="386"/>
      <c r="Z67" s="386"/>
      <c r="AA67" s="386"/>
      <c r="AB67" s="386"/>
      <c r="AC67" s="386"/>
      <c r="AD67" s="386"/>
      <c r="AE67" s="386"/>
      <c r="AF67" s="386"/>
      <c r="AG67" s="386"/>
      <c r="AH67" s="386"/>
      <c r="AI67" s="386"/>
      <c r="AJ67" s="386"/>
    </row>
    <row r="68" spans="2:36" ht="13">
      <c r="B68" s="386"/>
      <c r="C68" s="386"/>
      <c r="D68" s="464"/>
      <c r="E68" s="464"/>
      <c r="F68" s="464"/>
      <c r="G68" s="464"/>
      <c r="H68" s="464"/>
      <c r="I68" s="464"/>
      <c r="J68" s="464"/>
      <c r="K68" s="464"/>
      <c r="L68" s="464"/>
      <c r="M68" s="464"/>
      <c r="N68" s="464"/>
      <c r="O68" s="464"/>
      <c r="P68" s="464"/>
      <c r="Q68" s="464"/>
      <c r="R68" s="464"/>
      <c r="S68" s="386"/>
      <c r="T68" s="386"/>
      <c r="U68" s="386"/>
      <c r="V68" s="386"/>
      <c r="W68" s="386"/>
      <c r="X68" s="386"/>
      <c r="Y68" s="386"/>
      <c r="Z68" s="386"/>
      <c r="AA68" s="386"/>
      <c r="AB68" s="386"/>
      <c r="AC68" s="386"/>
      <c r="AD68" s="386"/>
      <c r="AE68" s="386"/>
      <c r="AF68" s="386"/>
      <c r="AG68" s="386"/>
      <c r="AH68" s="386"/>
      <c r="AI68" s="386"/>
      <c r="AJ68" s="386"/>
    </row>
    <row r="69" spans="2:36" ht="13">
      <c r="B69" s="386"/>
      <c r="C69" s="361"/>
      <c r="D69" s="361"/>
      <c r="E69" s="361"/>
      <c r="F69" s="361"/>
      <c r="G69" s="361"/>
      <c r="H69" s="361"/>
      <c r="I69" s="361"/>
      <c r="J69" s="361"/>
      <c r="K69" s="361"/>
      <c r="L69" s="361"/>
      <c r="M69" s="361"/>
      <c r="N69" s="361"/>
      <c r="O69" s="361"/>
      <c r="P69" s="361"/>
      <c r="Q69" s="361"/>
      <c r="R69" s="361"/>
      <c r="S69" s="386"/>
      <c r="T69" s="386"/>
      <c r="U69" s="386"/>
      <c r="V69" s="386"/>
      <c r="W69" s="386"/>
      <c r="X69" s="386"/>
      <c r="Y69" s="386"/>
      <c r="Z69" s="386"/>
      <c r="AA69" s="386"/>
      <c r="AB69" s="386"/>
      <c r="AC69" s="386"/>
      <c r="AD69" s="386"/>
      <c r="AE69" s="386"/>
      <c r="AF69" s="386"/>
      <c r="AG69" s="386"/>
      <c r="AH69" s="386"/>
      <c r="AI69" s="386"/>
      <c r="AJ69" s="386"/>
    </row>
    <row r="70" spans="2:36" ht="13">
      <c r="B70" s="386"/>
      <c r="C70" s="361"/>
      <c r="D70" s="465"/>
      <c r="E70" s="465"/>
      <c r="F70" s="466"/>
      <c r="G70" s="465"/>
      <c r="H70" s="465"/>
      <c r="I70" s="466"/>
      <c r="J70" s="465"/>
      <c r="K70" s="465"/>
      <c r="L70" s="466"/>
      <c r="M70" s="467"/>
      <c r="N70" s="467"/>
      <c r="O70" s="466"/>
      <c r="P70" s="467"/>
      <c r="Q70" s="467"/>
      <c r="R70" s="468"/>
      <c r="S70" s="386"/>
      <c r="T70" s="386"/>
      <c r="U70" s="386"/>
      <c r="V70" s="386"/>
      <c r="W70" s="386"/>
      <c r="X70" s="386"/>
      <c r="Y70" s="386"/>
      <c r="Z70" s="386"/>
      <c r="AA70" s="386"/>
      <c r="AB70" s="386"/>
      <c r="AC70" s="386"/>
      <c r="AD70" s="386"/>
      <c r="AE70" s="386"/>
      <c r="AF70" s="386"/>
      <c r="AG70" s="386"/>
      <c r="AH70" s="386"/>
      <c r="AI70" s="386"/>
      <c r="AJ70" s="386"/>
    </row>
    <row r="71" spans="2:36" ht="13">
      <c r="B71" s="386"/>
      <c r="C71" s="361"/>
      <c r="D71" s="465"/>
      <c r="E71" s="465"/>
      <c r="F71" s="466"/>
      <c r="G71" s="465"/>
      <c r="H71" s="465"/>
      <c r="I71" s="466"/>
      <c r="J71" s="465"/>
      <c r="K71" s="465"/>
      <c r="L71" s="466"/>
      <c r="M71" s="467"/>
      <c r="N71" s="467"/>
      <c r="O71" s="466"/>
      <c r="P71" s="467"/>
      <c r="Q71" s="467"/>
      <c r="R71" s="468"/>
      <c r="S71" s="386"/>
      <c r="T71" s="386"/>
      <c r="U71" s="386"/>
      <c r="V71" s="386"/>
      <c r="W71" s="386"/>
      <c r="X71" s="386"/>
      <c r="Y71" s="386"/>
      <c r="Z71" s="386"/>
      <c r="AA71" s="386"/>
      <c r="AB71" s="386"/>
      <c r="AC71" s="386"/>
      <c r="AD71" s="386"/>
      <c r="AE71" s="386"/>
      <c r="AF71" s="386"/>
      <c r="AG71" s="386"/>
      <c r="AH71" s="386"/>
      <c r="AI71" s="386"/>
      <c r="AJ71" s="386"/>
    </row>
    <row r="72" spans="2:36" ht="13">
      <c r="B72" s="386"/>
      <c r="C72" s="361"/>
      <c r="D72" s="465"/>
      <c r="E72" s="465"/>
      <c r="F72" s="466"/>
      <c r="G72" s="465"/>
      <c r="H72" s="465"/>
      <c r="I72" s="466"/>
      <c r="J72" s="465"/>
      <c r="K72" s="465"/>
      <c r="L72" s="466"/>
      <c r="M72" s="467"/>
      <c r="N72" s="467"/>
      <c r="O72" s="466"/>
      <c r="P72" s="467"/>
      <c r="Q72" s="467"/>
      <c r="R72" s="468"/>
      <c r="S72" s="386"/>
      <c r="T72" s="386"/>
      <c r="U72" s="386"/>
      <c r="V72" s="386"/>
      <c r="W72" s="386"/>
      <c r="X72" s="386"/>
      <c r="Y72" s="386"/>
      <c r="Z72" s="386"/>
      <c r="AA72" s="386"/>
      <c r="AB72" s="386"/>
      <c r="AC72" s="386"/>
      <c r="AD72" s="386"/>
      <c r="AE72" s="386"/>
      <c r="AF72" s="386"/>
      <c r="AG72" s="386"/>
      <c r="AH72" s="386"/>
      <c r="AI72" s="386"/>
      <c r="AJ72" s="386"/>
    </row>
    <row r="73" spans="2:36" ht="13">
      <c r="B73" s="386"/>
      <c r="C73" s="361"/>
      <c r="D73" s="465"/>
      <c r="E73" s="465"/>
      <c r="F73" s="466"/>
      <c r="G73" s="465"/>
      <c r="H73" s="465"/>
      <c r="I73" s="466"/>
      <c r="J73" s="465"/>
      <c r="K73" s="465"/>
      <c r="L73" s="466"/>
      <c r="M73" s="467"/>
      <c r="N73" s="467"/>
      <c r="O73" s="466"/>
      <c r="P73" s="467"/>
      <c r="Q73" s="467"/>
      <c r="R73" s="468"/>
      <c r="S73" s="386"/>
      <c r="T73" s="386"/>
      <c r="U73" s="386"/>
      <c r="V73" s="386"/>
      <c r="W73" s="386"/>
      <c r="X73" s="386"/>
      <c r="Y73" s="386"/>
      <c r="Z73" s="386"/>
      <c r="AA73" s="386"/>
      <c r="AB73" s="386"/>
      <c r="AC73" s="386"/>
      <c r="AD73" s="386"/>
      <c r="AE73" s="386"/>
      <c r="AF73" s="386"/>
      <c r="AG73" s="386"/>
      <c r="AH73" s="386"/>
      <c r="AI73" s="386"/>
      <c r="AJ73" s="386"/>
    </row>
    <row r="74" spans="2:36" ht="13">
      <c r="B74" s="386"/>
      <c r="C74" s="361"/>
      <c r="D74" s="465"/>
      <c r="E74" s="465"/>
      <c r="F74" s="466"/>
      <c r="G74" s="465"/>
      <c r="H74" s="465"/>
      <c r="I74" s="466"/>
      <c r="J74" s="465"/>
      <c r="K74" s="465"/>
      <c r="L74" s="466"/>
      <c r="M74" s="467"/>
      <c r="N74" s="467"/>
      <c r="O74" s="466"/>
      <c r="P74" s="467"/>
      <c r="Q74" s="467"/>
      <c r="R74" s="468"/>
      <c r="S74" s="386"/>
      <c r="T74" s="386"/>
      <c r="U74" s="386"/>
      <c r="V74" s="386"/>
      <c r="W74" s="386"/>
      <c r="X74" s="386"/>
      <c r="Y74" s="386"/>
      <c r="Z74" s="386"/>
      <c r="AA74" s="386"/>
      <c r="AB74" s="386"/>
      <c r="AC74" s="386"/>
      <c r="AD74" s="386"/>
      <c r="AE74" s="386"/>
      <c r="AF74" s="386"/>
      <c r="AG74" s="386"/>
      <c r="AH74" s="386"/>
      <c r="AI74" s="386"/>
      <c r="AJ74" s="386"/>
    </row>
    <row r="75" spans="2:36" ht="13">
      <c r="B75" s="386"/>
      <c r="C75" s="361"/>
      <c r="D75" s="465"/>
      <c r="E75" s="465"/>
      <c r="F75" s="466"/>
      <c r="G75" s="465"/>
      <c r="H75" s="465"/>
      <c r="I75" s="466"/>
      <c r="J75" s="465"/>
      <c r="K75" s="465"/>
      <c r="L75" s="466"/>
      <c r="M75" s="467"/>
      <c r="N75" s="467"/>
      <c r="O75" s="466"/>
      <c r="P75" s="467"/>
      <c r="Q75" s="467"/>
      <c r="R75" s="468"/>
      <c r="S75" s="386"/>
      <c r="T75" s="386"/>
      <c r="U75" s="386"/>
      <c r="V75" s="386"/>
      <c r="W75" s="386"/>
      <c r="X75" s="386"/>
      <c r="Y75" s="386"/>
      <c r="Z75" s="386"/>
      <c r="AA75" s="386"/>
      <c r="AB75" s="386"/>
      <c r="AC75" s="386"/>
      <c r="AD75" s="386"/>
      <c r="AE75" s="386"/>
      <c r="AF75" s="386"/>
      <c r="AG75" s="386"/>
      <c r="AH75" s="386"/>
      <c r="AI75" s="386"/>
      <c r="AJ75" s="386"/>
    </row>
    <row r="76" spans="2:36" ht="13">
      <c r="B76" s="386"/>
      <c r="C76" s="361"/>
      <c r="D76" s="465"/>
      <c r="E76" s="465"/>
      <c r="F76" s="466"/>
      <c r="G76" s="465"/>
      <c r="H76" s="465"/>
      <c r="I76" s="466"/>
      <c r="J76" s="465"/>
      <c r="K76" s="465"/>
      <c r="L76" s="466"/>
      <c r="M76" s="467"/>
      <c r="N76" s="467"/>
      <c r="O76" s="466"/>
      <c r="P76" s="467"/>
      <c r="Q76" s="467"/>
      <c r="R76" s="468"/>
      <c r="S76" s="386"/>
      <c r="T76" s="386"/>
      <c r="U76" s="386"/>
      <c r="V76" s="386"/>
      <c r="W76" s="386"/>
      <c r="X76" s="386"/>
      <c r="Y76" s="386"/>
      <c r="Z76" s="386"/>
      <c r="AA76" s="386"/>
      <c r="AB76" s="386"/>
      <c r="AC76" s="386"/>
      <c r="AD76" s="386"/>
      <c r="AE76" s="386"/>
      <c r="AF76" s="386"/>
      <c r="AG76" s="386"/>
      <c r="AH76" s="386"/>
      <c r="AI76" s="386"/>
      <c r="AJ76" s="386"/>
    </row>
    <row r="77" spans="2:36" ht="13">
      <c r="B77" s="386"/>
      <c r="C77" s="361"/>
      <c r="D77" s="465"/>
      <c r="E77" s="465"/>
      <c r="F77" s="466"/>
      <c r="G77" s="465"/>
      <c r="H77" s="465"/>
      <c r="I77" s="466"/>
      <c r="J77" s="465"/>
      <c r="K77" s="465"/>
      <c r="L77" s="466"/>
      <c r="M77" s="467"/>
      <c r="N77" s="467"/>
      <c r="O77" s="466"/>
      <c r="P77" s="467"/>
      <c r="Q77" s="467"/>
      <c r="R77" s="468"/>
      <c r="S77" s="386"/>
      <c r="T77" s="386"/>
      <c r="U77" s="386"/>
      <c r="V77" s="386"/>
      <c r="W77" s="386"/>
      <c r="X77" s="386"/>
      <c r="Y77" s="386"/>
      <c r="Z77" s="386"/>
      <c r="AA77" s="386"/>
      <c r="AB77" s="386"/>
      <c r="AC77" s="386"/>
      <c r="AD77" s="386"/>
      <c r="AE77" s="386"/>
      <c r="AF77" s="386"/>
      <c r="AG77" s="386"/>
      <c r="AH77" s="386"/>
      <c r="AI77" s="386"/>
      <c r="AJ77" s="386"/>
    </row>
    <row r="78" spans="2:36" ht="13">
      <c r="B78" s="386"/>
      <c r="C78" s="361"/>
      <c r="D78" s="465"/>
      <c r="E78" s="465"/>
      <c r="F78" s="466"/>
      <c r="G78" s="465"/>
      <c r="H78" s="465"/>
      <c r="I78" s="466"/>
      <c r="J78" s="465"/>
      <c r="K78" s="465"/>
      <c r="L78" s="466"/>
      <c r="M78" s="467"/>
      <c r="N78" s="467"/>
      <c r="O78" s="466"/>
      <c r="P78" s="467"/>
      <c r="Q78" s="467"/>
      <c r="R78" s="468"/>
      <c r="S78" s="386"/>
      <c r="T78" s="386"/>
      <c r="U78" s="386"/>
      <c r="V78" s="386"/>
      <c r="W78" s="386"/>
      <c r="X78" s="386"/>
      <c r="Y78" s="386"/>
      <c r="Z78" s="386"/>
      <c r="AA78" s="386"/>
      <c r="AB78" s="386"/>
      <c r="AC78" s="386"/>
      <c r="AD78" s="386"/>
      <c r="AE78" s="386"/>
      <c r="AF78" s="386"/>
      <c r="AG78" s="386"/>
      <c r="AH78" s="386"/>
      <c r="AI78" s="386"/>
      <c r="AJ78" s="386"/>
    </row>
    <row r="79" spans="2:36" ht="13">
      <c r="B79" s="386"/>
      <c r="C79" s="361"/>
      <c r="D79" s="465"/>
      <c r="E79" s="465"/>
      <c r="F79" s="466"/>
      <c r="G79" s="465"/>
      <c r="H79" s="465"/>
      <c r="I79" s="466"/>
      <c r="J79" s="465"/>
      <c r="K79" s="465"/>
      <c r="L79" s="466"/>
      <c r="M79" s="467"/>
      <c r="N79" s="467"/>
      <c r="O79" s="466"/>
      <c r="P79" s="467"/>
      <c r="Q79" s="467"/>
      <c r="R79" s="468"/>
      <c r="S79" s="386"/>
      <c r="T79" s="386"/>
      <c r="U79" s="386"/>
      <c r="V79" s="386"/>
      <c r="W79" s="386"/>
      <c r="X79" s="386"/>
      <c r="Y79" s="386"/>
      <c r="Z79" s="386"/>
      <c r="AA79" s="386"/>
      <c r="AB79" s="386"/>
      <c r="AC79" s="386"/>
      <c r="AD79" s="386"/>
      <c r="AE79" s="386"/>
      <c r="AF79" s="386"/>
      <c r="AG79" s="386"/>
      <c r="AH79" s="386"/>
      <c r="AI79" s="386"/>
      <c r="AJ79" s="386"/>
    </row>
    <row r="80" spans="2:36" ht="13">
      <c r="B80" s="386"/>
      <c r="C80" s="386"/>
      <c r="D80" s="386"/>
      <c r="E80" s="469"/>
      <c r="F80" s="386"/>
      <c r="G80" s="386"/>
      <c r="H80" s="470"/>
      <c r="I80" s="386"/>
      <c r="J80" s="386"/>
      <c r="K80" s="470"/>
      <c r="L80" s="386"/>
      <c r="M80" s="386"/>
      <c r="N80" s="471"/>
      <c r="O80" s="386"/>
      <c r="P80" s="386"/>
      <c r="Q80" s="471"/>
      <c r="R80" s="460"/>
      <c r="S80" s="386"/>
      <c r="T80" s="386"/>
      <c r="U80" s="386"/>
      <c r="V80" s="386"/>
      <c r="W80" s="386"/>
      <c r="X80" s="386"/>
      <c r="Y80" s="386"/>
      <c r="Z80" s="386"/>
      <c r="AA80" s="386"/>
      <c r="AB80" s="386"/>
      <c r="AC80" s="386"/>
      <c r="AD80" s="386"/>
      <c r="AE80" s="386"/>
      <c r="AF80" s="386"/>
      <c r="AG80" s="386"/>
      <c r="AH80" s="386"/>
      <c r="AI80" s="386"/>
      <c r="AJ80" s="386"/>
    </row>
    <row r="81" spans="2:36" ht="13">
      <c r="B81" s="472"/>
      <c r="C81" s="473"/>
      <c r="D81" s="386"/>
      <c r="E81" s="386"/>
      <c r="F81" s="474"/>
      <c r="G81" s="386"/>
      <c r="H81" s="386"/>
      <c r="I81" s="474"/>
      <c r="J81" s="386"/>
      <c r="K81" s="386"/>
      <c r="L81" s="474"/>
      <c r="M81" s="386"/>
      <c r="N81" s="386"/>
      <c r="O81" s="474"/>
      <c r="P81" s="386"/>
      <c r="Q81" s="386"/>
      <c r="R81" s="474"/>
      <c r="S81" s="386"/>
      <c r="T81" s="386"/>
      <c r="U81" s="386"/>
      <c r="V81" s="386"/>
      <c r="W81" s="386"/>
      <c r="X81" s="386"/>
      <c r="Y81" s="386"/>
      <c r="Z81" s="386"/>
      <c r="AA81" s="386"/>
      <c r="AB81" s="386"/>
      <c r="AC81" s="386"/>
      <c r="AD81" s="386"/>
      <c r="AE81" s="386"/>
      <c r="AF81" s="386"/>
      <c r="AG81" s="386"/>
      <c r="AH81" s="386"/>
      <c r="AI81" s="386"/>
      <c r="AJ81" s="386"/>
    </row>
    <row r="82" spans="2:36" ht="13">
      <c r="B82" s="472"/>
      <c r="C82" s="473"/>
      <c r="D82" s="386"/>
      <c r="E82" s="386"/>
      <c r="F82" s="474"/>
      <c r="G82" s="386"/>
      <c r="H82" s="386"/>
      <c r="I82" s="474"/>
      <c r="J82" s="386"/>
      <c r="K82" s="386"/>
      <c r="L82" s="474"/>
      <c r="M82" s="386"/>
      <c r="N82" s="386"/>
      <c r="O82" s="474"/>
      <c r="P82" s="386"/>
      <c r="Q82" s="386"/>
      <c r="R82" s="474"/>
      <c r="S82" s="386"/>
      <c r="T82" s="386"/>
      <c r="U82" s="386"/>
      <c r="V82" s="386"/>
      <c r="W82" s="386"/>
      <c r="X82" s="386"/>
      <c r="Y82" s="386"/>
      <c r="Z82" s="386"/>
      <c r="AA82" s="386"/>
      <c r="AB82" s="386"/>
      <c r="AC82" s="386"/>
      <c r="AD82" s="386"/>
      <c r="AE82" s="386"/>
      <c r="AF82" s="386"/>
      <c r="AG82" s="386"/>
      <c r="AH82" s="386"/>
      <c r="AI82" s="386"/>
      <c r="AJ82" s="386"/>
    </row>
    <row r="83" spans="2:36" ht="13">
      <c r="B83" s="472"/>
      <c r="C83" s="473"/>
      <c r="D83" s="386"/>
      <c r="E83" s="386"/>
      <c r="F83" s="386"/>
      <c r="G83" s="386"/>
      <c r="H83" s="386"/>
      <c r="I83" s="386"/>
      <c r="J83" s="386"/>
      <c r="K83" s="386"/>
      <c r="L83" s="386"/>
      <c r="M83" s="386"/>
      <c r="N83" s="386"/>
      <c r="O83" s="386"/>
      <c r="P83" s="386"/>
      <c r="Q83" s="386"/>
      <c r="R83" s="386"/>
      <c r="S83" s="386"/>
      <c r="T83" s="386"/>
      <c r="U83" s="386"/>
      <c r="V83" s="386"/>
      <c r="W83" s="386"/>
      <c r="X83" s="386"/>
      <c r="Y83" s="386"/>
      <c r="Z83" s="386"/>
      <c r="AA83" s="386"/>
      <c r="AB83" s="386"/>
      <c r="AC83" s="386"/>
      <c r="AD83" s="386"/>
      <c r="AE83" s="386"/>
      <c r="AF83" s="386"/>
      <c r="AG83" s="386"/>
      <c r="AH83" s="386"/>
      <c r="AI83" s="386"/>
      <c r="AJ83" s="386"/>
    </row>
    <row r="84" spans="2:36" ht="13">
      <c r="B84" s="386"/>
      <c r="C84" s="386"/>
      <c r="D84" s="475"/>
      <c r="E84" s="476"/>
      <c r="F84" s="475"/>
      <c r="G84" s="476"/>
      <c r="H84" s="386"/>
      <c r="I84" s="386"/>
      <c r="J84" s="386"/>
      <c r="K84" s="386"/>
      <c r="L84" s="477"/>
      <c r="M84" s="478"/>
      <c r="N84" s="386"/>
      <c r="O84" s="479"/>
      <c r="P84" s="386"/>
      <c r="Q84" s="386"/>
      <c r="R84" s="480"/>
      <c r="S84" s="386"/>
      <c r="T84" s="386"/>
      <c r="U84" s="386"/>
      <c r="V84" s="386"/>
      <c r="W84" s="386"/>
      <c r="X84" s="386"/>
      <c r="Y84" s="386"/>
      <c r="Z84" s="386"/>
      <c r="AA84" s="386"/>
      <c r="AB84" s="386"/>
      <c r="AC84" s="386"/>
      <c r="AD84" s="386"/>
      <c r="AE84" s="386"/>
      <c r="AF84" s="386"/>
      <c r="AG84" s="386"/>
      <c r="AH84" s="386"/>
      <c r="AI84" s="386"/>
      <c r="AJ84" s="386"/>
    </row>
    <row r="85" spans="2:36" ht="13">
      <c r="B85" s="461"/>
      <c r="C85" s="481"/>
      <c r="D85" s="475"/>
      <c r="E85" s="386"/>
      <c r="F85" s="386"/>
      <c r="G85" s="478"/>
      <c r="H85" s="386"/>
      <c r="I85" s="386"/>
      <c r="J85" s="386"/>
      <c r="K85" s="386"/>
      <c r="L85" s="477"/>
      <c r="M85" s="478"/>
      <c r="N85" s="386"/>
      <c r="O85" s="386"/>
      <c r="P85" s="386"/>
      <c r="Q85" s="386"/>
      <c r="R85" s="386"/>
      <c r="S85" s="386"/>
      <c r="T85" s="386"/>
      <c r="U85" s="386"/>
      <c r="V85" s="386"/>
      <c r="W85" s="386"/>
      <c r="X85" s="386"/>
      <c r="Y85" s="386"/>
      <c r="Z85" s="386"/>
      <c r="AA85" s="386"/>
      <c r="AB85" s="386"/>
      <c r="AC85" s="386"/>
      <c r="AD85" s="386"/>
      <c r="AE85" s="386"/>
      <c r="AF85" s="386"/>
      <c r="AG85" s="386"/>
      <c r="AH85" s="386"/>
      <c r="AI85" s="386"/>
      <c r="AJ85" s="386"/>
    </row>
    <row r="86" spans="2:36" ht="13">
      <c r="B86" s="461"/>
      <c r="C86" s="481"/>
      <c r="D86" s="386"/>
      <c r="E86" s="386"/>
      <c r="F86" s="386"/>
      <c r="G86" s="386"/>
      <c r="H86" s="386"/>
      <c r="I86" s="386"/>
      <c r="J86" s="386"/>
      <c r="K86" s="386"/>
      <c r="L86" s="477"/>
      <c r="M86" s="478"/>
      <c r="N86" s="386"/>
      <c r="O86" s="475"/>
      <c r="P86" s="475"/>
      <c r="Q86" s="475"/>
      <c r="R86" s="482"/>
      <c r="S86" s="386"/>
      <c r="T86" s="386"/>
      <c r="U86" s="386"/>
      <c r="V86" s="386"/>
      <c r="W86" s="386"/>
      <c r="X86" s="386"/>
      <c r="Y86" s="386"/>
      <c r="Z86" s="386"/>
      <c r="AA86" s="386"/>
      <c r="AB86" s="386"/>
      <c r="AC86" s="386"/>
      <c r="AD86" s="386"/>
      <c r="AE86" s="386"/>
      <c r="AF86" s="386"/>
      <c r="AG86" s="386"/>
      <c r="AH86" s="386"/>
      <c r="AI86" s="386"/>
      <c r="AJ86" s="386"/>
    </row>
    <row r="87" spans="2:36" ht="13">
      <c r="B87" s="386"/>
      <c r="C87" s="481"/>
      <c r="D87" s="386"/>
      <c r="E87" s="386"/>
      <c r="F87" s="386"/>
      <c r="G87" s="386"/>
      <c r="H87" s="386"/>
      <c r="I87" s="386"/>
      <c r="J87" s="386"/>
      <c r="K87" s="386"/>
      <c r="L87" s="386"/>
      <c r="M87" s="386"/>
      <c r="N87" s="386"/>
      <c r="O87" s="386"/>
      <c r="P87" s="386"/>
      <c r="Q87" s="386"/>
      <c r="R87" s="386"/>
      <c r="S87" s="386"/>
      <c r="T87" s="386"/>
      <c r="U87" s="386"/>
      <c r="V87" s="386"/>
      <c r="W87" s="386"/>
      <c r="X87" s="386"/>
      <c r="Y87" s="386"/>
      <c r="Z87" s="386"/>
      <c r="AA87" s="386"/>
      <c r="AB87" s="386"/>
      <c r="AC87" s="386"/>
      <c r="AD87" s="386"/>
      <c r="AE87" s="386"/>
      <c r="AF87" s="386"/>
      <c r="AG87" s="386"/>
      <c r="AH87" s="386"/>
      <c r="AI87" s="386"/>
      <c r="AJ87" s="386"/>
    </row>
    <row r="88" spans="2:36">
      <c r="B88" s="386"/>
      <c r="C88" s="386"/>
      <c r="D88" s="386"/>
      <c r="E88" s="386"/>
      <c r="F88" s="386"/>
      <c r="G88" s="386"/>
      <c r="H88" s="386"/>
      <c r="I88" s="386"/>
      <c r="J88" s="386"/>
      <c r="K88" s="386"/>
      <c r="L88" s="386"/>
      <c r="M88" s="386"/>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row>
    <row r="89" spans="2:36">
      <c r="B89" s="386"/>
      <c r="C89" s="386"/>
      <c r="D89" s="386"/>
      <c r="E89" s="386"/>
      <c r="F89" s="386"/>
      <c r="G89" s="386"/>
      <c r="H89" s="386"/>
      <c r="I89" s="386"/>
      <c r="J89" s="386"/>
      <c r="K89" s="386"/>
      <c r="L89" s="386"/>
      <c r="M89" s="386"/>
      <c r="N89" s="386"/>
      <c r="O89" s="386"/>
      <c r="P89" s="386"/>
      <c r="Q89" s="386"/>
      <c r="R89" s="386"/>
      <c r="S89" s="386"/>
      <c r="T89" s="386"/>
      <c r="U89" s="386"/>
      <c r="V89" s="386"/>
      <c r="W89" s="386"/>
      <c r="X89" s="386"/>
      <c r="Y89" s="386"/>
      <c r="Z89" s="386"/>
      <c r="AA89" s="386"/>
      <c r="AB89" s="386"/>
      <c r="AC89" s="386"/>
      <c r="AD89" s="386"/>
      <c r="AE89" s="386"/>
      <c r="AF89" s="386"/>
      <c r="AG89" s="386"/>
      <c r="AH89" s="386"/>
      <c r="AI89" s="386"/>
      <c r="AJ89" s="386"/>
    </row>
    <row r="90" spans="2:36">
      <c r="B90" s="386"/>
      <c r="C90" s="386"/>
      <c r="D90" s="386"/>
      <c r="E90" s="386"/>
      <c r="F90" s="386"/>
      <c r="G90" s="386"/>
      <c r="H90" s="386"/>
      <c r="I90" s="386"/>
      <c r="J90" s="386"/>
      <c r="K90" s="386"/>
      <c r="L90" s="386"/>
      <c r="M90" s="386"/>
      <c r="N90" s="386"/>
      <c r="O90" s="386"/>
      <c r="P90" s="386"/>
      <c r="Q90" s="386"/>
      <c r="R90" s="386"/>
      <c r="S90" s="386"/>
      <c r="T90" s="386"/>
      <c r="U90" s="386"/>
      <c r="V90" s="386"/>
      <c r="W90" s="386"/>
      <c r="X90" s="386"/>
      <c r="Y90" s="386"/>
      <c r="Z90" s="386"/>
      <c r="AA90" s="386"/>
      <c r="AB90" s="386"/>
      <c r="AC90" s="386"/>
      <c r="AD90" s="386"/>
      <c r="AE90" s="386"/>
      <c r="AF90" s="386"/>
      <c r="AG90" s="386"/>
      <c r="AH90" s="386"/>
      <c r="AI90" s="386"/>
      <c r="AJ90" s="386"/>
    </row>
    <row r="91" spans="2:36" ht="13">
      <c r="B91" s="386"/>
      <c r="C91" s="386"/>
      <c r="D91" s="475"/>
      <c r="E91" s="386"/>
      <c r="F91" s="386"/>
      <c r="G91" s="386"/>
      <c r="H91" s="386"/>
      <c r="I91" s="475"/>
      <c r="J91" s="386"/>
      <c r="K91" s="386"/>
      <c r="L91" s="386"/>
      <c r="M91" s="386"/>
      <c r="N91" s="386"/>
      <c r="O91" s="475"/>
      <c r="P91" s="386"/>
      <c r="Q91" s="386"/>
      <c r="R91" s="386"/>
      <c r="S91" s="386"/>
      <c r="T91" s="386"/>
      <c r="U91" s="386"/>
      <c r="V91" s="386"/>
      <c r="W91" s="386"/>
      <c r="X91" s="386"/>
      <c r="Y91" s="386"/>
      <c r="Z91" s="386"/>
      <c r="AA91" s="386"/>
      <c r="AB91" s="386"/>
      <c r="AC91" s="386"/>
      <c r="AD91" s="386"/>
      <c r="AE91" s="386"/>
      <c r="AF91" s="386"/>
      <c r="AG91" s="386"/>
      <c r="AH91" s="386"/>
      <c r="AI91" s="386"/>
      <c r="AJ91" s="386"/>
    </row>
    <row r="92" spans="2:36">
      <c r="B92" s="386"/>
      <c r="C92" s="386"/>
      <c r="D92" s="386"/>
      <c r="E92" s="386"/>
      <c r="F92" s="386"/>
      <c r="G92" s="386"/>
      <c r="H92" s="386"/>
      <c r="I92" s="386"/>
      <c r="J92" s="386"/>
      <c r="K92" s="386"/>
      <c r="L92" s="386"/>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row>
    <row r="93" spans="2:36" ht="13">
      <c r="B93" s="386"/>
      <c r="C93" s="386"/>
      <c r="D93" s="386"/>
      <c r="E93" s="386"/>
      <c r="F93" s="386"/>
      <c r="G93" s="483"/>
      <c r="H93" s="386"/>
      <c r="I93" s="386"/>
      <c r="J93" s="386"/>
      <c r="K93" s="386"/>
      <c r="L93" s="483"/>
      <c r="M93" s="386"/>
      <c r="N93" s="386"/>
      <c r="O93" s="386"/>
      <c r="P93" s="386"/>
      <c r="Q93" s="386"/>
      <c r="R93" s="484"/>
      <c r="S93" s="386"/>
      <c r="T93" s="386"/>
      <c r="U93" s="386"/>
      <c r="V93" s="386"/>
      <c r="W93" s="386"/>
      <c r="X93" s="386"/>
      <c r="Y93" s="386"/>
      <c r="Z93" s="386"/>
      <c r="AA93" s="386"/>
      <c r="AB93" s="386"/>
      <c r="AC93" s="386"/>
      <c r="AD93" s="386"/>
      <c r="AE93" s="386"/>
      <c r="AF93" s="386"/>
      <c r="AG93" s="386"/>
      <c r="AH93" s="386"/>
      <c r="AI93" s="386"/>
      <c r="AJ93" s="386"/>
    </row>
    <row r="94" spans="2:36">
      <c r="B94" s="386"/>
      <c r="C94" s="386"/>
      <c r="D94" s="386"/>
      <c r="E94" s="386"/>
      <c r="F94" s="386"/>
      <c r="G94" s="386"/>
      <c r="H94" s="386"/>
      <c r="I94" s="386"/>
      <c r="J94" s="386"/>
      <c r="K94" s="386"/>
      <c r="L94" s="386"/>
      <c r="M94" s="386"/>
      <c r="N94" s="386"/>
      <c r="O94" s="386"/>
      <c r="P94" s="386"/>
      <c r="Q94" s="386"/>
      <c r="R94" s="386"/>
      <c r="S94" s="386"/>
      <c r="T94" s="386"/>
      <c r="U94" s="386"/>
      <c r="V94" s="386"/>
      <c r="W94" s="386"/>
      <c r="X94" s="386"/>
      <c r="Y94" s="386"/>
      <c r="Z94" s="386"/>
      <c r="AA94" s="386"/>
      <c r="AB94" s="386"/>
      <c r="AC94" s="386"/>
      <c r="AD94" s="386"/>
      <c r="AE94" s="386"/>
      <c r="AF94" s="386"/>
      <c r="AG94" s="386"/>
      <c r="AH94" s="386"/>
      <c r="AI94" s="386"/>
      <c r="AJ94" s="386"/>
    </row>
    <row r="95" spans="2:36">
      <c r="B95" s="386"/>
      <c r="C95" s="386"/>
      <c r="D95" s="386"/>
      <c r="E95" s="386"/>
      <c r="F95" s="386"/>
      <c r="G95" s="386"/>
      <c r="H95" s="386"/>
      <c r="I95" s="386"/>
      <c r="J95" s="386"/>
      <c r="K95" s="386"/>
      <c r="L95" s="386"/>
      <c r="M95" s="386"/>
      <c r="N95" s="386"/>
      <c r="O95" s="386"/>
      <c r="P95" s="386"/>
      <c r="Q95" s="386"/>
      <c r="R95" s="386"/>
      <c r="S95" s="386"/>
      <c r="T95" s="386"/>
      <c r="U95" s="386"/>
      <c r="V95" s="386"/>
      <c r="W95" s="386"/>
      <c r="X95" s="386"/>
      <c r="Y95" s="386"/>
      <c r="Z95" s="386"/>
      <c r="AA95" s="386"/>
      <c r="AB95" s="386"/>
      <c r="AC95" s="386"/>
      <c r="AD95" s="386"/>
      <c r="AE95" s="386"/>
      <c r="AF95" s="386"/>
      <c r="AG95" s="386"/>
      <c r="AH95" s="386"/>
      <c r="AI95" s="386"/>
      <c r="AJ95" s="386"/>
    </row>
    <row r="96" spans="2:36" ht="25">
      <c r="B96" s="386"/>
      <c r="C96" s="386"/>
      <c r="D96" s="485"/>
      <c r="E96" s="475"/>
      <c r="F96" s="475"/>
      <c r="G96" s="486"/>
      <c r="H96" s="386"/>
      <c r="I96" s="485"/>
      <c r="J96" s="475"/>
      <c r="K96" s="475"/>
      <c r="L96" s="487"/>
      <c r="M96" s="427"/>
      <c r="N96" s="386"/>
      <c r="O96" s="488"/>
      <c r="P96" s="489"/>
      <c r="Q96" s="489"/>
      <c r="R96" s="490"/>
      <c r="S96" s="386"/>
      <c r="T96" s="386"/>
      <c r="U96" s="386"/>
      <c r="V96" s="386"/>
      <c r="W96" s="386"/>
      <c r="X96" s="386"/>
      <c r="Y96" s="386"/>
      <c r="Z96" s="386"/>
      <c r="AA96" s="386"/>
      <c r="AB96" s="386"/>
      <c r="AC96" s="386"/>
      <c r="AD96" s="386"/>
      <c r="AE96" s="386"/>
      <c r="AF96" s="386"/>
      <c r="AG96" s="386"/>
      <c r="AH96" s="386"/>
      <c r="AI96" s="386"/>
      <c r="AJ96" s="386"/>
    </row>
    <row r="97" spans="2:36">
      <c r="B97" s="386"/>
      <c r="C97" s="386"/>
      <c r="D97" s="386"/>
      <c r="E97" s="386"/>
      <c r="F97" s="386"/>
      <c r="G97" s="386"/>
      <c r="H97" s="386"/>
      <c r="I97" s="386"/>
      <c r="J97" s="386"/>
      <c r="K97" s="386"/>
      <c r="L97" s="386"/>
      <c r="M97" s="386"/>
      <c r="N97" s="386"/>
      <c r="O97" s="386"/>
      <c r="P97" s="386"/>
      <c r="Q97" s="386"/>
      <c r="R97" s="386"/>
      <c r="S97" s="386"/>
      <c r="T97" s="386"/>
      <c r="U97" s="386"/>
      <c r="V97" s="386"/>
      <c r="W97" s="386"/>
      <c r="X97" s="386"/>
      <c r="Y97" s="386"/>
      <c r="Z97" s="386"/>
      <c r="AA97" s="386"/>
      <c r="AB97" s="386"/>
      <c r="AC97" s="386"/>
      <c r="AD97" s="386"/>
      <c r="AE97" s="386"/>
      <c r="AF97" s="386"/>
      <c r="AG97" s="386"/>
      <c r="AH97" s="386"/>
      <c r="AI97" s="386"/>
      <c r="AJ97" s="386"/>
    </row>
    <row r="98" spans="2:36" ht="25">
      <c r="B98" s="491"/>
      <c r="C98" s="492"/>
      <c r="D98" s="492"/>
      <c r="E98" s="492"/>
      <c r="F98" s="492"/>
      <c r="G98" s="492"/>
      <c r="H98" s="492"/>
      <c r="I98" s="492"/>
      <c r="J98" s="386"/>
      <c r="K98" s="386"/>
      <c r="L98" s="386"/>
      <c r="M98" s="386"/>
      <c r="N98" s="386"/>
      <c r="O98" s="386"/>
      <c r="P98" s="386"/>
      <c r="Q98" s="386"/>
      <c r="R98" s="386"/>
      <c r="S98" s="386"/>
      <c r="T98" s="386"/>
      <c r="U98" s="386"/>
      <c r="V98" s="386"/>
      <c r="W98" s="386"/>
      <c r="X98" s="386"/>
      <c r="Y98" s="386"/>
      <c r="Z98" s="386"/>
      <c r="AA98" s="386"/>
      <c r="AB98" s="386"/>
      <c r="AC98" s="386"/>
      <c r="AD98" s="386"/>
      <c r="AE98" s="386"/>
      <c r="AF98" s="386"/>
      <c r="AG98" s="386"/>
      <c r="AH98" s="386"/>
      <c r="AI98" s="386"/>
      <c r="AJ98" s="386"/>
    </row>
    <row r="99" spans="2:36">
      <c r="B99" s="386"/>
      <c r="C99" s="386"/>
      <c r="D99" s="386"/>
      <c r="E99" s="386"/>
      <c r="F99" s="386"/>
      <c r="G99" s="386"/>
      <c r="H99" s="386"/>
      <c r="I99" s="386"/>
      <c r="J99" s="386"/>
      <c r="K99" s="386"/>
      <c r="L99" s="386"/>
      <c r="M99" s="386"/>
      <c r="N99" s="386"/>
      <c r="O99" s="386"/>
      <c r="P99" s="386"/>
      <c r="Q99" s="386"/>
      <c r="R99" s="386"/>
      <c r="S99" s="386"/>
      <c r="T99" s="386"/>
      <c r="U99" s="386"/>
      <c r="V99" s="386"/>
      <c r="W99" s="386"/>
      <c r="X99" s="386"/>
      <c r="Y99" s="386"/>
      <c r="Z99" s="386"/>
      <c r="AA99" s="386"/>
      <c r="AB99" s="386"/>
      <c r="AC99" s="386"/>
      <c r="AD99" s="386"/>
      <c r="AE99" s="386"/>
      <c r="AF99" s="386"/>
      <c r="AG99" s="386"/>
      <c r="AH99" s="386"/>
      <c r="AI99" s="386"/>
      <c r="AJ99" s="386"/>
    </row>
    <row r="100" spans="2:36">
      <c r="B100" s="386"/>
      <c r="C100" s="460"/>
      <c r="D100" s="386"/>
      <c r="E100" s="386"/>
      <c r="F100" s="386"/>
      <c r="G100" s="386"/>
      <c r="H100" s="386"/>
      <c r="I100" s="386"/>
      <c r="J100" s="386"/>
      <c r="K100" s="386"/>
      <c r="L100" s="386"/>
      <c r="M100" s="386"/>
      <c r="N100" s="386"/>
      <c r="O100" s="386"/>
      <c r="P100" s="386"/>
      <c r="Q100" s="386"/>
      <c r="R100" s="386"/>
      <c r="S100" s="386"/>
      <c r="T100" s="386"/>
      <c r="U100" s="386"/>
      <c r="V100" s="386"/>
      <c r="W100" s="386"/>
      <c r="X100" s="386"/>
      <c r="Y100" s="386"/>
      <c r="Z100" s="386"/>
      <c r="AA100" s="386"/>
      <c r="AB100" s="386"/>
      <c r="AC100" s="386"/>
      <c r="AD100" s="386"/>
      <c r="AE100" s="386"/>
      <c r="AF100" s="386"/>
      <c r="AG100" s="386"/>
      <c r="AH100" s="386"/>
      <c r="AI100" s="386"/>
      <c r="AJ100" s="386"/>
    </row>
    <row r="101" spans="2:36">
      <c r="B101" s="386"/>
      <c r="C101" s="460"/>
      <c r="D101" s="386"/>
      <c r="E101" s="386"/>
      <c r="F101" s="386"/>
      <c r="G101" s="386"/>
      <c r="H101" s="386"/>
      <c r="I101" s="386"/>
      <c r="J101" s="386"/>
      <c r="K101" s="386"/>
      <c r="L101" s="386"/>
      <c r="M101" s="386"/>
      <c r="N101" s="386"/>
      <c r="O101" s="386"/>
      <c r="P101" s="386"/>
      <c r="Q101" s="386"/>
      <c r="R101" s="386"/>
      <c r="S101" s="386"/>
      <c r="T101" s="386"/>
      <c r="U101" s="386"/>
      <c r="V101" s="386"/>
      <c r="W101" s="386"/>
      <c r="X101" s="386"/>
      <c r="Y101" s="386"/>
      <c r="Z101" s="386"/>
      <c r="AA101" s="386"/>
      <c r="AB101" s="386"/>
      <c r="AC101" s="386"/>
      <c r="AD101" s="386"/>
      <c r="AE101" s="386"/>
      <c r="AF101" s="386"/>
      <c r="AG101" s="386"/>
      <c r="AH101" s="386"/>
      <c r="AI101" s="386"/>
      <c r="AJ101" s="386"/>
    </row>
    <row r="102" spans="2:36">
      <c r="B102" s="386"/>
      <c r="C102" s="386"/>
      <c r="D102" s="386"/>
      <c r="E102" s="386"/>
      <c r="F102" s="386"/>
      <c r="G102" s="386"/>
      <c r="H102" s="386"/>
      <c r="I102" s="386"/>
      <c r="J102" s="386"/>
      <c r="K102" s="386"/>
      <c r="L102" s="386"/>
      <c r="M102" s="386"/>
      <c r="N102" s="386"/>
      <c r="O102" s="386"/>
      <c r="P102" s="386"/>
      <c r="Q102" s="386"/>
      <c r="R102" s="386"/>
      <c r="S102" s="386"/>
      <c r="T102" s="386"/>
      <c r="U102" s="386"/>
      <c r="V102" s="386"/>
      <c r="W102" s="386"/>
      <c r="X102" s="386"/>
      <c r="Y102" s="386"/>
      <c r="Z102" s="386"/>
      <c r="AA102" s="386"/>
      <c r="AB102" s="386"/>
      <c r="AC102" s="386"/>
      <c r="AD102" s="386"/>
      <c r="AE102" s="386"/>
      <c r="AF102" s="386"/>
      <c r="AG102" s="386"/>
      <c r="AH102" s="386"/>
      <c r="AI102" s="386"/>
      <c r="AJ102" s="386"/>
    </row>
    <row r="103" spans="2:36">
      <c r="B103" s="386"/>
      <c r="C103" s="492"/>
      <c r="D103" s="460"/>
      <c r="E103" s="460"/>
      <c r="F103" s="460"/>
      <c r="G103" s="460"/>
      <c r="H103" s="460"/>
      <c r="I103" s="386"/>
      <c r="J103" s="386"/>
      <c r="K103" s="386"/>
      <c r="L103" s="386"/>
      <c r="M103" s="386"/>
      <c r="N103" s="386"/>
      <c r="O103" s="386"/>
      <c r="P103" s="386"/>
      <c r="Q103" s="386"/>
      <c r="R103" s="386"/>
      <c r="S103" s="386"/>
      <c r="T103" s="386"/>
      <c r="U103" s="386"/>
      <c r="V103" s="386"/>
      <c r="W103" s="386"/>
      <c r="X103" s="386"/>
      <c r="Y103" s="386"/>
      <c r="Z103" s="386"/>
      <c r="AA103" s="386"/>
      <c r="AB103" s="386"/>
      <c r="AC103" s="386"/>
      <c r="AD103" s="386"/>
      <c r="AE103" s="386"/>
      <c r="AF103" s="386"/>
      <c r="AG103" s="386"/>
      <c r="AH103" s="386"/>
      <c r="AI103" s="386"/>
      <c r="AJ103" s="386"/>
    </row>
    <row r="104" spans="2:36">
      <c r="B104" s="386"/>
      <c r="C104" s="492"/>
      <c r="D104" s="460"/>
      <c r="E104" s="460"/>
      <c r="F104" s="460"/>
      <c r="G104" s="460"/>
      <c r="H104" s="460"/>
      <c r="I104" s="386"/>
      <c r="J104" s="386"/>
      <c r="K104" s="386"/>
      <c r="L104" s="386"/>
      <c r="M104" s="386"/>
      <c r="N104" s="386"/>
      <c r="O104" s="386"/>
      <c r="P104" s="386"/>
      <c r="Q104" s="386"/>
      <c r="R104" s="386"/>
      <c r="S104" s="386"/>
      <c r="T104" s="386"/>
      <c r="U104" s="386"/>
      <c r="V104" s="386"/>
      <c r="W104" s="386"/>
      <c r="X104" s="386"/>
      <c r="Y104" s="386"/>
      <c r="Z104" s="386"/>
      <c r="AA104" s="386"/>
      <c r="AB104" s="386"/>
      <c r="AC104" s="386"/>
      <c r="AD104" s="386"/>
      <c r="AE104" s="386"/>
      <c r="AF104" s="386"/>
      <c r="AG104" s="386"/>
      <c r="AH104" s="386"/>
      <c r="AI104" s="386"/>
      <c r="AJ104" s="386"/>
    </row>
    <row r="105" spans="2:36" ht="13">
      <c r="B105" s="461"/>
      <c r="C105" s="492"/>
      <c r="D105" s="460"/>
      <c r="E105" s="460"/>
      <c r="F105" s="460"/>
      <c r="G105" s="493"/>
      <c r="H105" s="493"/>
      <c r="I105" s="386"/>
      <c r="J105" s="386"/>
      <c r="K105" s="386"/>
      <c r="L105" s="386"/>
      <c r="M105" s="386"/>
      <c r="N105" s="386"/>
      <c r="O105" s="386"/>
      <c r="P105" s="386"/>
      <c r="Q105" s="386"/>
      <c r="R105" s="386"/>
      <c r="S105" s="386"/>
      <c r="T105" s="386"/>
      <c r="U105" s="386"/>
      <c r="V105" s="386"/>
      <c r="W105" s="386"/>
      <c r="X105" s="386"/>
      <c r="Y105" s="386"/>
      <c r="Z105" s="386"/>
      <c r="AA105" s="386"/>
      <c r="AB105" s="386"/>
      <c r="AC105" s="386"/>
      <c r="AD105" s="386"/>
      <c r="AE105" s="386"/>
      <c r="AF105" s="386"/>
      <c r="AG105" s="386"/>
      <c r="AH105" s="386"/>
      <c r="AI105" s="386"/>
      <c r="AJ105" s="386"/>
    </row>
    <row r="106" spans="2:36" ht="13">
      <c r="B106" s="386"/>
      <c r="C106" s="494"/>
      <c r="D106" s="460"/>
      <c r="E106" s="460"/>
      <c r="F106" s="460"/>
      <c r="G106" s="493"/>
      <c r="H106" s="493"/>
      <c r="I106" s="386"/>
      <c r="J106" s="386"/>
      <c r="K106" s="386"/>
      <c r="L106" s="386"/>
      <c r="M106" s="386"/>
      <c r="N106" s="386"/>
      <c r="O106" s="386"/>
      <c r="P106" s="386"/>
      <c r="Q106" s="386"/>
      <c r="R106" s="386"/>
      <c r="S106" s="386"/>
      <c r="T106" s="386"/>
      <c r="U106" s="386"/>
      <c r="V106" s="386"/>
      <c r="W106" s="386"/>
      <c r="X106" s="386"/>
      <c r="Y106" s="386"/>
      <c r="Z106" s="386"/>
      <c r="AA106" s="386"/>
      <c r="AB106" s="386"/>
      <c r="AC106" s="386"/>
      <c r="AD106" s="386"/>
      <c r="AE106" s="386"/>
      <c r="AF106" s="386"/>
      <c r="AG106" s="386"/>
      <c r="AH106" s="386"/>
      <c r="AI106" s="386"/>
      <c r="AJ106" s="386"/>
    </row>
    <row r="107" spans="2:36" ht="13">
      <c r="B107" s="461"/>
      <c r="C107" s="492"/>
      <c r="D107" s="460"/>
      <c r="E107" s="460"/>
      <c r="F107" s="460"/>
      <c r="G107" s="460"/>
      <c r="H107" s="460"/>
      <c r="I107" s="386"/>
      <c r="J107" s="386"/>
      <c r="K107" s="386"/>
      <c r="L107" s="386"/>
      <c r="M107" s="386"/>
      <c r="N107" s="386"/>
      <c r="O107" s="386"/>
      <c r="P107" s="386"/>
      <c r="Q107" s="386"/>
      <c r="R107" s="386"/>
      <c r="S107" s="386"/>
      <c r="T107" s="386"/>
      <c r="U107" s="386"/>
      <c r="V107" s="386"/>
      <c r="W107" s="386"/>
      <c r="X107" s="386"/>
      <c r="Y107" s="386"/>
      <c r="Z107" s="386"/>
      <c r="AA107" s="386"/>
      <c r="AB107" s="386"/>
      <c r="AC107" s="386"/>
      <c r="AD107" s="386"/>
      <c r="AE107" s="386"/>
      <c r="AF107" s="386"/>
      <c r="AG107" s="386"/>
      <c r="AH107" s="386"/>
      <c r="AI107" s="386"/>
      <c r="AJ107" s="386"/>
    </row>
    <row r="108" spans="2:36" ht="13">
      <c r="B108" s="386"/>
      <c r="C108" s="494"/>
      <c r="D108" s="495"/>
      <c r="E108" s="495"/>
      <c r="F108" s="495"/>
      <c r="G108" s="495"/>
      <c r="H108" s="495"/>
      <c r="I108" s="386"/>
      <c r="J108" s="386"/>
      <c r="K108" s="386"/>
      <c r="L108" s="386"/>
      <c r="M108" s="386"/>
      <c r="N108" s="386"/>
      <c r="O108" s="386"/>
      <c r="P108" s="386"/>
      <c r="Q108" s="386"/>
      <c r="R108" s="386"/>
      <c r="S108" s="386"/>
      <c r="T108" s="386"/>
      <c r="U108" s="386"/>
      <c r="V108" s="386"/>
      <c r="W108" s="386"/>
      <c r="X108" s="386"/>
      <c r="Y108" s="386"/>
      <c r="Z108" s="386"/>
      <c r="AA108" s="386"/>
      <c r="AB108" s="386"/>
      <c r="AC108" s="386"/>
      <c r="AD108" s="386"/>
      <c r="AE108" s="386"/>
      <c r="AF108" s="386"/>
      <c r="AG108" s="386"/>
      <c r="AH108" s="386"/>
      <c r="AI108" s="386"/>
      <c r="AJ108" s="386"/>
    </row>
    <row r="109" spans="2:36">
      <c r="B109" s="386"/>
      <c r="C109" s="386"/>
      <c r="D109" s="386"/>
      <c r="E109" s="386"/>
      <c r="F109" s="386"/>
      <c r="G109" s="386"/>
      <c r="H109" s="386"/>
      <c r="I109" s="386"/>
      <c r="J109" s="386"/>
      <c r="K109" s="386"/>
      <c r="L109" s="386"/>
      <c r="M109" s="386"/>
      <c r="N109" s="386"/>
      <c r="O109" s="386"/>
      <c r="P109" s="386"/>
      <c r="Q109" s="386"/>
      <c r="R109" s="386"/>
      <c r="S109" s="386"/>
      <c r="T109" s="386"/>
      <c r="U109" s="386"/>
      <c r="V109" s="386"/>
      <c r="W109" s="386"/>
      <c r="X109" s="386"/>
      <c r="Y109" s="386"/>
      <c r="Z109" s="386"/>
      <c r="AA109" s="386"/>
      <c r="AB109" s="386"/>
      <c r="AC109" s="386"/>
      <c r="AD109" s="386"/>
      <c r="AE109" s="386"/>
      <c r="AF109" s="386"/>
      <c r="AG109" s="386"/>
      <c r="AH109" s="386"/>
      <c r="AI109" s="386"/>
      <c r="AJ109" s="386"/>
    </row>
    <row r="110" spans="2:36">
      <c r="B110" s="386"/>
      <c r="C110" s="386"/>
      <c r="D110" s="386"/>
      <c r="E110" s="386"/>
      <c r="F110" s="386"/>
      <c r="G110" s="386"/>
      <c r="H110" s="386"/>
      <c r="I110" s="386"/>
      <c r="J110" s="386"/>
      <c r="K110" s="386"/>
      <c r="L110" s="386"/>
      <c r="M110" s="386"/>
      <c r="N110" s="386"/>
      <c r="O110" s="386"/>
      <c r="P110" s="386"/>
      <c r="Q110" s="386"/>
      <c r="R110" s="386"/>
      <c r="S110" s="386"/>
      <c r="T110" s="386"/>
      <c r="U110" s="386"/>
      <c r="V110" s="386"/>
      <c r="W110" s="386"/>
      <c r="X110" s="386"/>
      <c r="Y110" s="386"/>
      <c r="Z110" s="386"/>
      <c r="AA110" s="386"/>
      <c r="AB110" s="386"/>
      <c r="AC110" s="386"/>
      <c r="AD110" s="386"/>
      <c r="AE110" s="386"/>
      <c r="AF110" s="386"/>
      <c r="AG110" s="386"/>
      <c r="AH110" s="386"/>
      <c r="AI110" s="386"/>
      <c r="AJ110" s="386"/>
    </row>
    <row r="111" spans="2:36">
      <c r="B111" s="386"/>
      <c r="C111" s="386"/>
      <c r="D111" s="386"/>
      <c r="E111" s="386"/>
      <c r="F111" s="386"/>
      <c r="G111" s="386"/>
      <c r="H111" s="386"/>
      <c r="I111" s="386"/>
      <c r="J111" s="386"/>
      <c r="K111" s="386"/>
      <c r="L111" s="386"/>
      <c r="M111" s="386"/>
      <c r="N111" s="386"/>
      <c r="O111" s="386"/>
      <c r="P111" s="386"/>
      <c r="Q111" s="386"/>
      <c r="R111" s="386"/>
      <c r="S111" s="386"/>
      <c r="T111" s="386"/>
      <c r="U111" s="386"/>
      <c r="V111" s="386"/>
      <c r="W111" s="386"/>
      <c r="X111" s="386"/>
      <c r="Y111" s="386"/>
      <c r="Z111" s="386"/>
      <c r="AA111" s="386"/>
      <c r="AB111" s="386"/>
      <c r="AC111" s="386"/>
      <c r="AD111" s="386"/>
      <c r="AE111" s="386"/>
      <c r="AF111" s="386"/>
      <c r="AG111" s="386"/>
      <c r="AH111" s="386"/>
      <c r="AI111" s="386"/>
      <c r="AJ111" s="386"/>
    </row>
    <row r="112" spans="2:36">
      <c r="B112" s="386"/>
      <c r="C112" s="386"/>
      <c r="D112" s="386"/>
      <c r="E112" s="386"/>
      <c r="F112" s="386"/>
      <c r="G112" s="386"/>
      <c r="H112" s="386"/>
      <c r="I112" s="386"/>
      <c r="J112" s="386"/>
      <c r="K112" s="386"/>
      <c r="L112" s="386"/>
      <c r="M112" s="386"/>
      <c r="N112" s="386"/>
      <c r="O112" s="386"/>
      <c r="P112" s="386"/>
      <c r="Q112" s="386"/>
      <c r="R112" s="386"/>
      <c r="S112" s="386"/>
      <c r="T112" s="386"/>
      <c r="U112" s="386"/>
      <c r="V112" s="386"/>
      <c r="W112" s="386"/>
      <c r="X112" s="386"/>
      <c r="Y112" s="386"/>
      <c r="Z112" s="386"/>
      <c r="AA112" s="386"/>
      <c r="AB112" s="386"/>
      <c r="AC112" s="386"/>
      <c r="AD112" s="386"/>
      <c r="AE112" s="386"/>
      <c r="AF112" s="386"/>
      <c r="AG112" s="386"/>
      <c r="AH112" s="386"/>
      <c r="AI112" s="386"/>
      <c r="AJ112" s="386"/>
    </row>
    <row r="113" spans="2:36">
      <c r="B113" s="386"/>
      <c r="C113" s="386"/>
      <c r="D113" s="386"/>
      <c r="E113" s="386"/>
      <c r="F113" s="386"/>
      <c r="G113" s="386"/>
      <c r="H113" s="386"/>
      <c r="I113" s="386"/>
      <c r="J113" s="386"/>
      <c r="K113" s="386"/>
      <c r="L113" s="386"/>
      <c r="M113" s="386"/>
      <c r="N113" s="386"/>
      <c r="O113" s="386"/>
      <c r="P113" s="386"/>
      <c r="Q113" s="386"/>
      <c r="R113" s="386"/>
      <c r="S113" s="386"/>
      <c r="T113" s="386"/>
      <c r="U113" s="386"/>
      <c r="V113" s="386"/>
      <c r="W113" s="386"/>
      <c r="X113" s="386"/>
      <c r="Y113" s="386"/>
      <c r="Z113" s="386"/>
      <c r="AA113" s="386"/>
      <c r="AB113" s="386"/>
      <c r="AC113" s="386"/>
      <c r="AD113" s="386"/>
      <c r="AE113" s="386"/>
      <c r="AF113" s="386"/>
      <c r="AG113" s="386"/>
      <c r="AH113" s="386"/>
      <c r="AI113" s="386"/>
      <c r="AJ113" s="386"/>
    </row>
    <row r="114" spans="2:36">
      <c r="B114" s="386"/>
      <c r="C114" s="386"/>
      <c r="D114" s="386"/>
      <c r="E114" s="386"/>
      <c r="F114" s="386"/>
      <c r="G114" s="386"/>
      <c r="H114" s="386"/>
      <c r="I114" s="386"/>
      <c r="J114" s="386"/>
      <c r="K114" s="386"/>
      <c r="L114" s="386"/>
      <c r="M114" s="386"/>
      <c r="N114" s="386"/>
      <c r="O114" s="386"/>
      <c r="P114" s="386"/>
      <c r="Q114" s="386"/>
      <c r="R114" s="386"/>
      <c r="S114" s="386"/>
      <c r="T114" s="386"/>
      <c r="U114" s="386"/>
      <c r="V114" s="386"/>
      <c r="W114" s="386"/>
      <c r="X114" s="386"/>
      <c r="Y114" s="386"/>
      <c r="Z114" s="386"/>
      <c r="AA114" s="386"/>
      <c r="AB114" s="386"/>
      <c r="AC114" s="386"/>
      <c r="AD114" s="386"/>
      <c r="AE114" s="386"/>
      <c r="AF114" s="386"/>
      <c r="AG114" s="386"/>
      <c r="AH114" s="386"/>
      <c r="AI114" s="386"/>
      <c r="AJ114" s="386"/>
    </row>
    <row r="115" spans="2:36">
      <c r="B115" s="386"/>
      <c r="C115" s="386"/>
      <c r="D115" s="386"/>
      <c r="E115" s="386"/>
      <c r="F115" s="386"/>
      <c r="G115" s="386"/>
      <c r="H115" s="386"/>
      <c r="I115" s="386"/>
      <c r="J115" s="386"/>
      <c r="K115" s="386"/>
      <c r="L115" s="386"/>
      <c r="M115" s="386"/>
      <c r="N115" s="386"/>
      <c r="O115" s="386"/>
      <c r="P115" s="386"/>
      <c r="Q115" s="386"/>
      <c r="R115" s="386"/>
      <c r="S115" s="386"/>
      <c r="T115" s="386"/>
      <c r="U115" s="386"/>
      <c r="V115" s="386"/>
      <c r="W115" s="386"/>
      <c r="X115" s="386"/>
      <c r="Y115" s="386"/>
      <c r="Z115" s="386"/>
      <c r="AA115" s="386"/>
      <c r="AB115" s="386"/>
      <c r="AC115" s="386"/>
      <c r="AD115" s="386"/>
      <c r="AE115" s="386"/>
      <c r="AF115" s="386"/>
      <c r="AG115" s="386"/>
      <c r="AH115" s="386"/>
      <c r="AI115" s="386"/>
      <c r="AJ115" s="386"/>
    </row>
    <row r="116" spans="2:36">
      <c r="B116" s="386"/>
      <c r="C116" s="386"/>
      <c r="D116" s="386"/>
      <c r="E116" s="386"/>
      <c r="F116" s="386"/>
      <c r="G116" s="386"/>
      <c r="H116" s="386"/>
      <c r="I116" s="386"/>
      <c r="J116" s="386"/>
      <c r="K116" s="386"/>
      <c r="L116" s="386"/>
      <c r="M116" s="386"/>
      <c r="N116" s="386"/>
      <c r="O116" s="386"/>
      <c r="P116" s="386"/>
      <c r="Q116" s="386"/>
      <c r="R116" s="386"/>
      <c r="S116" s="386"/>
      <c r="T116" s="386"/>
      <c r="U116" s="386"/>
      <c r="V116" s="386"/>
      <c r="W116" s="386"/>
      <c r="X116" s="386"/>
      <c r="Y116" s="386"/>
      <c r="Z116" s="386"/>
      <c r="AA116" s="386"/>
      <c r="AB116" s="386"/>
      <c r="AC116" s="386"/>
      <c r="AD116" s="386"/>
      <c r="AE116" s="386"/>
      <c r="AF116" s="386"/>
      <c r="AG116" s="386"/>
      <c r="AH116" s="386"/>
      <c r="AI116" s="386"/>
      <c r="AJ116" s="386"/>
    </row>
    <row r="117" spans="2:36">
      <c r="B117" s="386"/>
      <c r="C117" s="386"/>
      <c r="D117" s="386"/>
      <c r="E117" s="386"/>
      <c r="F117" s="386"/>
      <c r="G117" s="386"/>
      <c r="H117" s="386"/>
      <c r="I117" s="386"/>
      <c r="J117" s="386"/>
      <c r="K117" s="386"/>
      <c r="L117" s="386"/>
      <c r="M117" s="386"/>
      <c r="N117" s="386"/>
      <c r="O117" s="386"/>
      <c r="P117" s="386"/>
      <c r="Q117" s="386"/>
      <c r="R117" s="386"/>
      <c r="S117" s="386"/>
      <c r="T117" s="386"/>
      <c r="U117" s="386"/>
      <c r="V117" s="386"/>
      <c r="W117" s="386"/>
      <c r="X117" s="386"/>
      <c r="Y117" s="386"/>
      <c r="Z117" s="386"/>
      <c r="AA117" s="386"/>
      <c r="AB117" s="386"/>
      <c r="AC117" s="386"/>
      <c r="AD117" s="386"/>
      <c r="AE117" s="386"/>
      <c r="AF117" s="386"/>
      <c r="AG117" s="386"/>
      <c r="AH117" s="386"/>
      <c r="AI117" s="386"/>
      <c r="AJ117" s="386"/>
    </row>
    <row r="118" spans="2:36">
      <c r="B118" s="386"/>
      <c r="C118" s="386"/>
      <c r="D118" s="386"/>
      <c r="E118" s="386"/>
      <c r="F118" s="386"/>
      <c r="G118" s="386"/>
      <c r="H118" s="386"/>
      <c r="I118" s="386"/>
      <c r="J118" s="386"/>
      <c r="K118" s="386"/>
      <c r="L118" s="386"/>
      <c r="M118" s="386"/>
      <c r="N118" s="386"/>
      <c r="O118" s="386"/>
      <c r="P118" s="386"/>
      <c r="Q118" s="386"/>
      <c r="R118" s="386"/>
      <c r="S118" s="386"/>
      <c r="T118" s="386"/>
      <c r="U118" s="386"/>
      <c r="V118" s="386"/>
      <c r="W118" s="386"/>
      <c r="X118" s="386"/>
      <c r="Y118" s="386"/>
      <c r="Z118" s="386"/>
      <c r="AA118" s="386"/>
      <c r="AB118" s="386"/>
      <c r="AC118" s="386"/>
      <c r="AD118" s="386"/>
      <c r="AE118" s="386"/>
      <c r="AF118" s="386"/>
      <c r="AG118" s="386"/>
      <c r="AH118" s="386"/>
      <c r="AI118" s="386"/>
      <c r="AJ118" s="386"/>
    </row>
    <row r="119" spans="2:36">
      <c r="B119" s="386"/>
      <c r="C119" s="386"/>
      <c r="D119" s="386"/>
      <c r="E119" s="386"/>
      <c r="F119" s="386"/>
      <c r="G119" s="386"/>
      <c r="H119" s="386"/>
      <c r="I119" s="386"/>
      <c r="J119" s="386"/>
      <c r="K119" s="386"/>
      <c r="L119" s="386"/>
      <c r="M119" s="386"/>
      <c r="N119" s="386"/>
      <c r="O119" s="386"/>
      <c r="P119" s="386"/>
      <c r="Q119" s="386"/>
      <c r="R119" s="386"/>
      <c r="S119" s="386"/>
      <c r="T119" s="386"/>
      <c r="U119" s="386"/>
      <c r="V119" s="386"/>
      <c r="W119" s="386"/>
      <c r="X119" s="386"/>
      <c r="Y119" s="386"/>
      <c r="Z119" s="386"/>
      <c r="AA119" s="386"/>
      <c r="AB119" s="386"/>
      <c r="AC119" s="386"/>
      <c r="AD119" s="386"/>
      <c r="AE119" s="386"/>
      <c r="AF119" s="386"/>
      <c r="AG119" s="386"/>
      <c r="AH119" s="386"/>
      <c r="AI119" s="386"/>
      <c r="AJ119" s="386"/>
    </row>
    <row r="120" spans="2:36">
      <c r="B120" s="386"/>
      <c r="C120" s="386"/>
      <c r="D120" s="386"/>
      <c r="E120" s="386"/>
      <c r="F120" s="386"/>
      <c r="G120" s="386"/>
      <c r="H120" s="386"/>
      <c r="I120" s="386"/>
      <c r="J120" s="386"/>
      <c r="K120" s="386"/>
      <c r="L120" s="386"/>
      <c r="M120" s="386"/>
      <c r="N120" s="386"/>
      <c r="O120" s="386"/>
      <c r="P120" s="386"/>
      <c r="Q120" s="386"/>
      <c r="R120" s="386"/>
      <c r="S120" s="386"/>
      <c r="T120" s="386"/>
      <c r="U120" s="386"/>
      <c r="V120" s="386"/>
      <c r="W120" s="386"/>
      <c r="X120" s="386"/>
      <c r="Y120" s="386"/>
      <c r="Z120" s="386"/>
      <c r="AA120" s="386"/>
      <c r="AB120" s="386"/>
      <c r="AC120" s="386"/>
      <c r="AD120" s="386"/>
      <c r="AE120" s="386"/>
      <c r="AF120" s="386"/>
      <c r="AG120" s="386"/>
      <c r="AH120" s="386"/>
      <c r="AI120" s="386"/>
      <c r="AJ120" s="386"/>
    </row>
    <row r="121" spans="2:36">
      <c r="B121" s="386"/>
      <c r="C121" s="386"/>
      <c r="D121" s="386"/>
      <c r="E121" s="386"/>
      <c r="F121" s="386"/>
      <c r="G121" s="386"/>
      <c r="H121" s="386"/>
      <c r="I121" s="386"/>
      <c r="J121" s="386"/>
      <c r="K121" s="386"/>
      <c r="L121" s="386"/>
      <c r="M121" s="386"/>
      <c r="N121" s="386"/>
      <c r="O121" s="386"/>
      <c r="P121" s="386"/>
      <c r="Q121" s="386"/>
      <c r="R121" s="386"/>
      <c r="S121" s="386"/>
      <c r="T121" s="386"/>
      <c r="U121" s="386"/>
      <c r="V121" s="386"/>
      <c r="W121" s="386"/>
      <c r="X121" s="386"/>
      <c r="Y121" s="386"/>
      <c r="Z121" s="386"/>
      <c r="AA121" s="386"/>
      <c r="AB121" s="386"/>
      <c r="AC121" s="386"/>
      <c r="AD121" s="386"/>
      <c r="AE121" s="386"/>
      <c r="AF121" s="386"/>
      <c r="AG121" s="386"/>
      <c r="AH121" s="386"/>
      <c r="AI121" s="386"/>
      <c r="AJ121" s="386"/>
    </row>
    <row r="122" spans="2:36">
      <c r="B122" s="386"/>
      <c r="C122" s="386"/>
      <c r="D122" s="386"/>
      <c r="E122" s="386"/>
      <c r="F122" s="386"/>
      <c r="G122" s="386"/>
      <c r="H122" s="386"/>
      <c r="I122" s="386"/>
      <c r="J122" s="386"/>
      <c r="K122" s="386"/>
      <c r="L122" s="386"/>
      <c r="M122" s="386"/>
      <c r="N122" s="386"/>
      <c r="O122" s="386"/>
      <c r="P122" s="386"/>
      <c r="Q122" s="386"/>
      <c r="R122" s="386"/>
      <c r="S122" s="386"/>
      <c r="T122" s="386"/>
      <c r="U122" s="386"/>
      <c r="V122" s="386"/>
      <c r="W122" s="386"/>
      <c r="X122" s="386"/>
      <c r="Y122" s="386"/>
      <c r="Z122" s="386"/>
      <c r="AA122" s="386"/>
      <c r="AB122" s="386"/>
      <c r="AC122" s="386"/>
      <c r="AD122" s="386"/>
      <c r="AE122" s="386"/>
      <c r="AF122" s="386"/>
      <c r="AG122" s="386"/>
      <c r="AH122" s="386"/>
      <c r="AI122" s="386"/>
      <c r="AJ122" s="386"/>
    </row>
    <row r="123" spans="2:36">
      <c r="B123" s="386"/>
      <c r="C123" s="386"/>
      <c r="D123" s="386"/>
      <c r="E123" s="386"/>
      <c r="F123" s="386"/>
      <c r="G123" s="386"/>
      <c r="H123" s="386"/>
      <c r="I123" s="386"/>
      <c r="J123" s="386"/>
      <c r="K123" s="386"/>
      <c r="L123" s="386"/>
      <c r="M123" s="386"/>
      <c r="N123" s="386"/>
      <c r="O123" s="386"/>
      <c r="P123" s="386"/>
      <c r="Q123" s="386"/>
      <c r="R123" s="386"/>
      <c r="S123" s="386"/>
      <c r="T123" s="386"/>
      <c r="U123" s="386"/>
      <c r="V123" s="386"/>
      <c r="W123" s="386"/>
      <c r="X123" s="386"/>
      <c r="Y123" s="386"/>
      <c r="Z123" s="386"/>
      <c r="AA123" s="386"/>
      <c r="AB123" s="386"/>
      <c r="AC123" s="386"/>
      <c r="AD123" s="386"/>
      <c r="AE123" s="386"/>
      <c r="AF123" s="386"/>
      <c r="AG123" s="386"/>
      <c r="AH123" s="386"/>
      <c r="AI123" s="386"/>
      <c r="AJ123" s="386"/>
    </row>
    <row r="124" spans="2:36">
      <c r="B124" s="386"/>
      <c r="C124" s="386"/>
      <c r="D124" s="386"/>
      <c r="E124" s="386"/>
      <c r="F124" s="386"/>
      <c r="G124" s="386"/>
      <c r="H124" s="386"/>
      <c r="I124" s="386"/>
      <c r="J124" s="386"/>
      <c r="K124" s="386"/>
      <c r="L124" s="386"/>
      <c r="M124" s="386"/>
      <c r="N124" s="386"/>
      <c r="O124" s="386"/>
      <c r="P124" s="386"/>
      <c r="Q124" s="386"/>
      <c r="R124" s="386"/>
      <c r="S124" s="386"/>
      <c r="T124" s="386"/>
      <c r="U124" s="386"/>
      <c r="V124" s="386"/>
      <c r="W124" s="386"/>
      <c r="X124" s="386"/>
      <c r="Y124" s="386"/>
      <c r="Z124" s="386"/>
      <c r="AA124" s="386"/>
      <c r="AB124" s="386"/>
      <c r="AC124" s="386"/>
      <c r="AD124" s="386"/>
      <c r="AE124" s="386"/>
      <c r="AF124" s="386"/>
      <c r="AG124" s="386"/>
      <c r="AH124" s="386"/>
      <c r="AI124" s="386"/>
      <c r="AJ124" s="386"/>
    </row>
    <row r="125" spans="2:36">
      <c r="B125" s="386"/>
      <c r="C125" s="386"/>
      <c r="D125" s="386"/>
      <c r="E125" s="386"/>
      <c r="F125" s="386"/>
      <c r="G125" s="386"/>
      <c r="H125" s="386"/>
      <c r="I125" s="386"/>
      <c r="J125" s="386"/>
      <c r="K125" s="386"/>
      <c r="L125" s="386"/>
      <c r="M125" s="386"/>
      <c r="N125" s="386"/>
      <c r="O125" s="386"/>
      <c r="P125" s="386"/>
      <c r="Q125" s="386"/>
      <c r="R125" s="386"/>
      <c r="S125" s="386"/>
      <c r="T125" s="386"/>
      <c r="U125" s="386"/>
      <c r="V125" s="386"/>
      <c r="W125" s="386"/>
      <c r="X125" s="386"/>
      <c r="Y125" s="386"/>
      <c r="Z125" s="386"/>
      <c r="AA125" s="386"/>
      <c r="AB125" s="386"/>
      <c r="AC125" s="386"/>
      <c r="AD125" s="386"/>
      <c r="AE125" s="386"/>
      <c r="AF125" s="386"/>
      <c r="AG125" s="386"/>
      <c r="AH125" s="386"/>
      <c r="AI125" s="386"/>
      <c r="AJ125" s="386"/>
    </row>
    <row r="126" spans="2:36">
      <c r="B126" s="386"/>
      <c r="C126" s="386"/>
      <c r="D126" s="386"/>
      <c r="E126" s="386"/>
      <c r="F126" s="386"/>
      <c r="G126" s="386"/>
      <c r="H126" s="386"/>
      <c r="I126" s="386"/>
      <c r="J126" s="386"/>
      <c r="K126" s="386"/>
      <c r="L126" s="386"/>
      <c r="M126" s="386"/>
      <c r="N126" s="386"/>
      <c r="O126" s="386"/>
      <c r="P126" s="386"/>
      <c r="Q126" s="386"/>
      <c r="R126" s="386"/>
      <c r="S126" s="386"/>
      <c r="T126" s="386"/>
      <c r="U126" s="386"/>
      <c r="V126" s="386"/>
      <c r="W126" s="386"/>
      <c r="X126" s="386"/>
      <c r="Y126" s="386"/>
      <c r="Z126" s="386"/>
      <c r="AA126" s="386"/>
      <c r="AB126" s="386"/>
      <c r="AC126" s="386"/>
      <c r="AD126" s="386"/>
      <c r="AE126" s="386"/>
      <c r="AF126" s="386"/>
      <c r="AG126" s="386"/>
      <c r="AH126" s="386"/>
      <c r="AI126" s="386"/>
      <c r="AJ126" s="386"/>
    </row>
    <row r="127" spans="2:36">
      <c r="B127" s="386"/>
      <c r="C127" s="386"/>
      <c r="D127" s="386"/>
      <c r="E127" s="386"/>
      <c r="F127" s="386"/>
      <c r="G127" s="386"/>
      <c r="H127" s="386"/>
      <c r="I127" s="386"/>
      <c r="J127" s="386"/>
      <c r="K127" s="386"/>
      <c r="L127" s="386"/>
      <c r="M127" s="386"/>
      <c r="N127" s="386"/>
      <c r="O127" s="386"/>
      <c r="P127" s="386"/>
      <c r="Q127" s="386"/>
      <c r="R127" s="386"/>
      <c r="S127" s="386"/>
      <c r="T127" s="386"/>
      <c r="U127" s="386"/>
      <c r="V127" s="386"/>
      <c r="W127" s="386"/>
      <c r="X127" s="386"/>
      <c r="Y127" s="386"/>
      <c r="Z127" s="386"/>
      <c r="AA127" s="386"/>
      <c r="AB127" s="386"/>
      <c r="AC127" s="386"/>
      <c r="AD127" s="386"/>
      <c r="AE127" s="386"/>
      <c r="AF127" s="386"/>
      <c r="AG127" s="386"/>
      <c r="AH127" s="386"/>
      <c r="AI127" s="386"/>
      <c r="AJ127" s="386"/>
    </row>
    <row r="128" spans="2:36">
      <c r="B128" s="386"/>
      <c r="C128" s="386"/>
      <c r="D128" s="386"/>
      <c r="E128" s="386"/>
      <c r="F128" s="386"/>
      <c r="G128" s="386"/>
      <c r="H128" s="386"/>
      <c r="I128" s="386"/>
      <c r="J128" s="386"/>
      <c r="K128" s="386"/>
      <c r="L128" s="386"/>
      <c r="M128" s="386"/>
      <c r="N128" s="386"/>
      <c r="O128" s="386"/>
      <c r="P128" s="386"/>
      <c r="Q128" s="386"/>
      <c r="R128" s="386"/>
      <c r="S128" s="386"/>
      <c r="T128" s="386"/>
      <c r="U128" s="386"/>
      <c r="V128" s="386"/>
      <c r="W128" s="386"/>
      <c r="X128" s="386"/>
      <c r="Y128" s="386"/>
      <c r="Z128" s="386"/>
      <c r="AA128" s="386"/>
      <c r="AB128" s="386"/>
      <c r="AC128" s="386"/>
      <c r="AD128" s="386"/>
      <c r="AE128" s="386"/>
      <c r="AF128" s="386"/>
      <c r="AG128" s="386"/>
      <c r="AH128" s="386"/>
      <c r="AI128" s="386"/>
      <c r="AJ128" s="386"/>
    </row>
    <row r="129" spans="2:36">
      <c r="B129" s="386"/>
      <c r="C129" s="386"/>
      <c r="D129" s="386"/>
      <c r="E129" s="386"/>
      <c r="F129" s="386"/>
      <c r="G129" s="386"/>
      <c r="H129" s="386"/>
      <c r="I129" s="386"/>
      <c r="J129" s="386"/>
      <c r="K129" s="386"/>
      <c r="L129" s="386"/>
      <c r="M129" s="386"/>
      <c r="N129" s="386"/>
      <c r="O129" s="386"/>
      <c r="P129" s="386"/>
      <c r="Q129" s="386"/>
      <c r="R129" s="386"/>
      <c r="S129" s="386"/>
      <c r="T129" s="386"/>
      <c r="U129" s="386"/>
      <c r="V129" s="386"/>
      <c r="W129" s="386"/>
      <c r="X129" s="386"/>
      <c r="Y129" s="386"/>
      <c r="Z129" s="386"/>
      <c r="AA129" s="386"/>
      <c r="AB129" s="386"/>
      <c r="AC129" s="386"/>
      <c r="AD129" s="386"/>
      <c r="AE129" s="386"/>
      <c r="AF129" s="386"/>
      <c r="AG129" s="386"/>
      <c r="AH129" s="386"/>
      <c r="AI129" s="386"/>
      <c r="AJ129" s="386"/>
    </row>
    <row r="130" spans="2:36">
      <c r="B130" s="386"/>
      <c r="C130" s="386"/>
      <c r="D130" s="386"/>
      <c r="E130" s="386"/>
      <c r="F130" s="386"/>
      <c r="G130" s="386"/>
      <c r="H130" s="386"/>
      <c r="I130" s="386"/>
      <c r="J130" s="386"/>
      <c r="K130" s="386"/>
      <c r="L130" s="386"/>
      <c r="M130" s="386"/>
      <c r="N130" s="386"/>
      <c r="O130" s="386"/>
      <c r="P130" s="386"/>
      <c r="Q130" s="386"/>
      <c r="R130" s="386"/>
      <c r="S130" s="386"/>
      <c r="T130" s="386"/>
      <c r="U130" s="386"/>
      <c r="V130" s="386"/>
      <c r="W130" s="386"/>
      <c r="X130" s="386"/>
      <c r="Y130" s="386"/>
      <c r="Z130" s="386"/>
      <c r="AA130" s="386"/>
      <c r="AB130" s="386"/>
      <c r="AC130" s="386"/>
      <c r="AD130" s="386"/>
      <c r="AE130" s="386"/>
      <c r="AF130" s="386"/>
      <c r="AG130" s="386"/>
      <c r="AH130" s="386"/>
      <c r="AI130" s="386"/>
      <c r="AJ130" s="386"/>
    </row>
    <row r="131" spans="2:36">
      <c r="B131" s="386"/>
      <c r="C131" s="386"/>
      <c r="D131" s="386"/>
      <c r="E131" s="386"/>
      <c r="F131" s="386"/>
      <c r="G131" s="386"/>
      <c r="H131" s="386"/>
      <c r="I131" s="386"/>
      <c r="J131" s="386"/>
      <c r="K131" s="386"/>
      <c r="L131" s="386"/>
      <c r="M131" s="386"/>
      <c r="N131" s="386"/>
      <c r="O131" s="386"/>
      <c r="P131" s="386"/>
      <c r="Q131" s="386"/>
      <c r="R131" s="386"/>
      <c r="S131" s="386"/>
      <c r="T131" s="386"/>
      <c r="U131" s="386"/>
      <c r="V131" s="386"/>
      <c r="W131" s="386"/>
      <c r="X131" s="386"/>
      <c r="Y131" s="386"/>
      <c r="Z131" s="386"/>
      <c r="AA131" s="386"/>
      <c r="AB131" s="386"/>
      <c r="AC131" s="386"/>
      <c r="AD131" s="386"/>
      <c r="AE131" s="386"/>
      <c r="AF131" s="386"/>
      <c r="AG131" s="386"/>
      <c r="AH131" s="386"/>
      <c r="AI131" s="386"/>
      <c r="AJ131" s="386"/>
    </row>
    <row r="132" spans="2:36">
      <c r="B132" s="386"/>
      <c r="C132" s="386"/>
      <c r="D132" s="386"/>
      <c r="E132" s="386"/>
      <c r="F132" s="386"/>
      <c r="G132" s="386"/>
      <c r="H132" s="386"/>
      <c r="I132" s="386"/>
      <c r="J132" s="386"/>
      <c r="K132" s="386"/>
      <c r="L132" s="386"/>
      <c r="M132" s="386"/>
      <c r="N132" s="386"/>
      <c r="O132" s="386"/>
      <c r="P132" s="386"/>
      <c r="Q132" s="386"/>
      <c r="R132" s="386"/>
      <c r="S132" s="386"/>
      <c r="T132" s="386"/>
      <c r="U132" s="386"/>
      <c r="V132" s="386"/>
      <c r="W132" s="386"/>
      <c r="X132" s="386"/>
      <c r="Y132" s="386"/>
      <c r="Z132" s="386"/>
      <c r="AA132" s="386"/>
      <c r="AB132" s="386"/>
      <c r="AC132" s="386"/>
      <c r="AD132" s="386"/>
      <c r="AE132" s="386"/>
      <c r="AF132" s="386"/>
      <c r="AG132" s="386"/>
      <c r="AH132" s="386"/>
      <c r="AI132" s="386"/>
      <c r="AJ132" s="386"/>
    </row>
    <row r="133" spans="2:36">
      <c r="B133" s="386"/>
      <c r="C133" s="386"/>
      <c r="D133" s="386"/>
      <c r="E133" s="386"/>
      <c r="F133" s="386"/>
      <c r="G133" s="386"/>
      <c r="H133" s="386"/>
      <c r="I133" s="386"/>
      <c r="J133" s="386"/>
      <c r="K133" s="386"/>
      <c r="L133" s="386"/>
      <c r="M133" s="386"/>
      <c r="N133" s="386"/>
      <c r="O133" s="386"/>
      <c r="P133" s="386"/>
      <c r="Q133" s="386"/>
      <c r="R133" s="386"/>
      <c r="S133" s="386"/>
      <c r="T133" s="386"/>
      <c r="U133" s="386"/>
      <c r="V133" s="386"/>
      <c r="W133" s="386"/>
      <c r="X133" s="386"/>
      <c r="Y133" s="386"/>
      <c r="Z133" s="386"/>
      <c r="AA133" s="386"/>
      <c r="AB133" s="386"/>
      <c r="AC133" s="386"/>
      <c r="AD133" s="386"/>
      <c r="AE133" s="386"/>
      <c r="AF133" s="386"/>
      <c r="AG133" s="386"/>
      <c r="AH133" s="386"/>
      <c r="AI133" s="386"/>
      <c r="AJ133" s="386"/>
    </row>
  </sheetData>
  <mergeCells count="23">
    <mergeCell ref="E16:F16"/>
    <mergeCell ref="H16:I16"/>
    <mergeCell ref="K16:L16"/>
    <mergeCell ref="N16:O16"/>
    <mergeCell ref="Q16:R16"/>
    <mergeCell ref="D17:F17"/>
    <mergeCell ref="G17:I17"/>
    <mergeCell ref="J17:L17"/>
    <mergeCell ref="M17:O17"/>
    <mergeCell ref="P17:R17"/>
    <mergeCell ref="C13:D13"/>
    <mergeCell ref="A1:R4"/>
    <mergeCell ref="C7:D7"/>
    <mergeCell ref="L7:R7"/>
    <mergeCell ref="C8:D8"/>
    <mergeCell ref="L8:R8"/>
    <mergeCell ref="C9:D9"/>
    <mergeCell ref="L9:R9"/>
    <mergeCell ref="C10:D10"/>
    <mergeCell ref="L10:R10"/>
    <mergeCell ref="C11:D11"/>
    <mergeCell ref="L11:R11"/>
    <mergeCell ref="C12:D12"/>
  </mergeCells>
  <phoneticPr fontId="186" type="noConversion"/>
  <conditionalFormatting sqref="R45">
    <cfRule type="cellIs" dxfId="10" priority="1" stopIfTrue="1" operator="lessThanOrEqual">
      <formula>0.100499999999999</formula>
    </cfRule>
    <cfRule type="cellIs" dxfId="9" priority="2" stopIfTrue="1" operator="between">
      <formula>0.100499999999999</formula>
      <formula>0.300499999999999</formula>
    </cfRule>
    <cfRule type="cellIs" dxfId="8" priority="3" stopIfTrue="1" operator="greaterThanOrEqual">
      <formula>0.300499999999999</formula>
    </cfRule>
  </conditionalFormatting>
  <pageMargins left="0.7" right="0.7" top="0.75" bottom="0.75" header="0.3" footer="0.3"/>
  <pageSetup scale="62" orientation="landscape" horizontalDpi="300" verticalDpi="300" r:id="rId1"/>
  <drawing r:id="rId2"/>
  <mc:AlternateContent xmlns:mc="http://schemas.openxmlformats.org/markup-compatibility/2006">
    <mc:Choice Requires="v">
      <legacyDrawing r:id="rId3"/>
    </mc:Choice>
  </mc:AlternateContent>
</worksheet>
</file>

<file path=xl/worksheets/sheet2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theme="7"/>
  </sheetPr>
  <dimension ref="A1:S61"/>
  <sheetViews>
    <sheetView topLeftCell="A7" zoomScale="70" zoomScaleNormal="70" workbookViewId="0">
      <pane ySplit="5" topLeftCell="A12" activePane="bottomLeft" state="frozen"/>
      <selection activeCell="B23" sqref="B23"/>
      <selection pane="bottomLeft" activeCell="A5" sqref="A5"/>
    </sheetView>
  </sheetViews>
  <sheetFormatPr baseColWidth="10" defaultColWidth="8.83203125" defaultRowHeight="15"/>
  <cols>
    <col min="1" max="1" width="3.5" customWidth="1"/>
    <col min="2" max="2" width="34.33203125" customWidth="1"/>
    <col min="3" max="3" width="38.33203125" customWidth="1"/>
    <col min="4" max="4" width="29.5" customWidth="1"/>
    <col min="5" max="5" width="24.33203125" customWidth="1"/>
    <col min="6" max="6" width="11.6640625" customWidth="1"/>
    <col min="7" max="7" width="33.6640625" customWidth="1"/>
    <col min="8" max="8" width="9.6640625" customWidth="1"/>
    <col min="9" max="9" width="31.6640625" customWidth="1"/>
    <col min="10" max="10" width="32.33203125" customWidth="1"/>
    <col min="13" max="13" width="26.5" customWidth="1"/>
    <col min="14" max="14" width="17" customWidth="1"/>
    <col min="15" max="15" width="36.6640625" customWidth="1"/>
  </cols>
  <sheetData>
    <row r="1" spans="1:19">
      <c r="A1" t="s">
        <v>32</v>
      </c>
    </row>
    <row r="7" spans="1:19" ht="16" thickBot="1"/>
    <row r="8" spans="1:19" ht="29.25" customHeight="1" thickBot="1">
      <c r="C8" s="1" t="s">
        <v>26</v>
      </c>
      <c r="D8" s="2"/>
      <c r="E8" s="3"/>
      <c r="F8" s="3"/>
      <c r="G8" s="4"/>
      <c r="H8" s="5"/>
      <c r="I8" s="5"/>
      <c r="J8" s="2" t="s">
        <v>1</v>
      </c>
      <c r="K8" s="3"/>
      <c r="L8" s="4"/>
      <c r="M8" s="2" t="s">
        <v>2</v>
      </c>
      <c r="N8" s="4"/>
      <c r="O8" s="6"/>
      <c r="P8" s="5"/>
      <c r="Q8" s="5"/>
      <c r="R8" s="5"/>
      <c r="S8" s="5"/>
    </row>
    <row r="9" spans="1:19" ht="37.5" customHeight="1" thickBot="1">
      <c r="C9" s="1" t="s">
        <v>3</v>
      </c>
      <c r="D9" s="2"/>
      <c r="E9" s="3"/>
      <c r="F9" s="3"/>
      <c r="G9" s="4"/>
      <c r="H9" s="5"/>
      <c r="I9" s="5"/>
      <c r="J9" s="7" t="s">
        <v>4</v>
      </c>
      <c r="K9" s="3"/>
      <c r="L9" s="3"/>
      <c r="M9" s="3"/>
      <c r="N9" s="4"/>
      <c r="O9" s="6"/>
      <c r="P9" s="5"/>
      <c r="Q9" s="5"/>
      <c r="R9" s="5"/>
      <c r="S9" s="5"/>
    </row>
    <row r="10" spans="1:19" ht="16" thickBot="1">
      <c r="C10" s="5"/>
      <c r="D10" s="5"/>
      <c r="E10" s="5"/>
      <c r="F10" s="5"/>
      <c r="G10" s="5"/>
      <c r="H10" s="5"/>
      <c r="I10" s="5"/>
      <c r="J10" s="5"/>
      <c r="K10" s="5"/>
      <c r="L10" s="5"/>
      <c r="M10" s="5"/>
      <c r="N10" s="5"/>
      <c r="O10" s="5"/>
      <c r="P10" s="5"/>
      <c r="Q10" s="5"/>
      <c r="R10" s="5"/>
      <c r="S10" s="5"/>
    </row>
    <row r="11" spans="1:19" ht="54.75" customHeight="1" thickBot="1">
      <c r="B11" s="15" t="s">
        <v>30</v>
      </c>
      <c r="C11" s="15" t="s">
        <v>28</v>
      </c>
      <c r="D11" s="16" t="s">
        <v>5</v>
      </c>
      <c r="E11" s="16" t="s">
        <v>6</v>
      </c>
      <c r="F11" s="17" t="s">
        <v>7</v>
      </c>
      <c r="G11" s="16" t="s">
        <v>8</v>
      </c>
      <c r="H11" s="17" t="s">
        <v>9</v>
      </c>
      <c r="I11" s="1633" t="s">
        <v>10</v>
      </c>
      <c r="J11" s="1634"/>
      <c r="K11" s="17" t="s">
        <v>11</v>
      </c>
      <c r="L11" s="18" t="s">
        <v>12</v>
      </c>
      <c r="M11" s="16" t="s">
        <v>13</v>
      </c>
      <c r="N11" s="16" t="s">
        <v>14</v>
      </c>
      <c r="O11" s="19" t="s">
        <v>15</v>
      </c>
      <c r="P11" s="17" t="s">
        <v>7</v>
      </c>
      <c r="Q11" s="17" t="s">
        <v>9</v>
      </c>
      <c r="R11" s="17" t="s">
        <v>11</v>
      </c>
      <c r="S11" s="44" t="s">
        <v>40</v>
      </c>
    </row>
    <row r="12" spans="1:19" ht="189.75" customHeight="1" thickBot="1">
      <c r="B12" s="8"/>
      <c r="C12" s="10" t="s">
        <v>16</v>
      </c>
      <c r="D12" s="9" t="s">
        <v>17</v>
      </c>
      <c r="E12" s="9" t="s">
        <v>18</v>
      </c>
      <c r="F12" s="41" t="s">
        <v>19</v>
      </c>
      <c r="G12" s="9" t="s">
        <v>20</v>
      </c>
      <c r="H12" s="41" t="s">
        <v>21</v>
      </c>
      <c r="I12" s="9" t="s">
        <v>39</v>
      </c>
      <c r="J12" s="9" t="s">
        <v>38</v>
      </c>
      <c r="K12" s="41" t="s">
        <v>22</v>
      </c>
      <c r="L12" s="10"/>
      <c r="M12" s="10" t="s">
        <v>23</v>
      </c>
      <c r="N12" s="10" t="s">
        <v>24</v>
      </c>
      <c r="O12" s="10" t="s">
        <v>25</v>
      </c>
      <c r="P12" s="42"/>
      <c r="Q12" s="42"/>
      <c r="R12" s="43"/>
      <c r="S12" s="10"/>
    </row>
    <row r="13" spans="1:19" s="12" customFormat="1" ht="20" customHeight="1">
      <c r="A13" s="20"/>
      <c r="B13" s="35"/>
      <c r="C13" s="35"/>
      <c r="D13" s="36"/>
      <c r="E13" s="36"/>
      <c r="F13" s="23"/>
      <c r="G13" s="36"/>
      <c r="H13" s="23"/>
      <c r="I13" s="37"/>
      <c r="J13" s="36"/>
      <c r="K13" s="23"/>
      <c r="L13" s="38">
        <f>SUM(F13*H13*K13)</f>
        <v>0</v>
      </c>
      <c r="M13" s="36"/>
      <c r="N13" s="36"/>
      <c r="O13" s="36"/>
      <c r="P13" s="23"/>
      <c r="Q13" s="23"/>
      <c r="R13" s="23"/>
      <c r="S13" s="38">
        <f t="shared" ref="S13:S59" si="0">SUM(P13*Q13*R13)</f>
        <v>0</v>
      </c>
    </row>
    <row r="14" spans="1:19" s="12" customFormat="1" ht="20" customHeight="1">
      <c r="A14" s="20"/>
      <c r="B14" s="21"/>
      <c r="C14" s="21"/>
      <c r="D14" s="22"/>
      <c r="E14" s="22"/>
      <c r="F14" s="23"/>
      <c r="G14" s="22"/>
      <c r="H14" s="23"/>
      <c r="I14" s="23"/>
      <c r="J14" s="22"/>
      <c r="K14" s="23"/>
      <c r="L14" s="38">
        <f t="shared" ref="L14:L59" si="1">SUM(F14*H14*K14)</f>
        <v>0</v>
      </c>
      <c r="M14" s="14"/>
      <c r="N14" s="22"/>
      <c r="O14" s="22"/>
      <c r="P14" s="23"/>
      <c r="Q14" s="23"/>
      <c r="R14" s="23"/>
      <c r="S14" s="38">
        <f t="shared" si="0"/>
        <v>0</v>
      </c>
    </row>
    <row r="15" spans="1:19" s="12" customFormat="1" ht="20" customHeight="1">
      <c r="A15" s="20"/>
      <c r="B15" s="24"/>
      <c r="C15" s="24"/>
      <c r="D15" s="22"/>
      <c r="E15" s="22"/>
      <c r="F15" s="23"/>
      <c r="G15" s="14"/>
      <c r="H15" s="23"/>
      <c r="I15" s="14"/>
      <c r="J15" s="25"/>
      <c r="K15" s="23"/>
      <c r="L15" s="38">
        <f t="shared" si="1"/>
        <v>0</v>
      </c>
      <c r="M15" s="14"/>
      <c r="N15" s="14"/>
      <c r="O15" s="14"/>
      <c r="P15" s="23"/>
      <c r="Q15" s="23"/>
      <c r="R15" s="23"/>
      <c r="S15" s="38">
        <f t="shared" si="0"/>
        <v>0</v>
      </c>
    </row>
    <row r="16" spans="1:19" s="12" customFormat="1" ht="20" customHeight="1">
      <c r="A16" s="20"/>
      <c r="B16" s="24"/>
      <c r="C16" s="21"/>
      <c r="D16" s="22"/>
      <c r="E16" s="22"/>
      <c r="F16" s="23"/>
      <c r="G16" s="22"/>
      <c r="H16" s="23"/>
      <c r="I16" s="23"/>
      <c r="J16" s="22"/>
      <c r="K16" s="23"/>
      <c r="L16" s="38">
        <f t="shared" si="1"/>
        <v>0</v>
      </c>
      <c r="M16" s="22"/>
      <c r="N16" s="22"/>
      <c r="O16" s="22"/>
      <c r="P16" s="23"/>
      <c r="Q16" s="23"/>
      <c r="R16" s="23"/>
      <c r="S16" s="38">
        <f t="shared" si="0"/>
        <v>0</v>
      </c>
    </row>
    <row r="17" spans="1:19" s="12" customFormat="1" ht="20" customHeight="1">
      <c r="A17" s="20"/>
      <c r="B17" s="24"/>
      <c r="C17" s="24"/>
      <c r="D17" s="22"/>
      <c r="E17" s="22"/>
      <c r="F17" s="23"/>
      <c r="G17" s="22"/>
      <c r="H17" s="23"/>
      <c r="I17" s="23"/>
      <c r="J17" s="22"/>
      <c r="K17" s="23"/>
      <c r="L17" s="38">
        <f t="shared" si="1"/>
        <v>0</v>
      </c>
      <c r="M17" s="14"/>
      <c r="N17" s="14"/>
      <c r="O17" s="14"/>
      <c r="P17" s="23"/>
      <c r="Q17" s="23"/>
      <c r="R17" s="23"/>
      <c r="S17" s="38">
        <f t="shared" si="0"/>
        <v>0</v>
      </c>
    </row>
    <row r="18" spans="1:19" s="12" customFormat="1" ht="20" customHeight="1">
      <c r="A18" s="20"/>
      <c r="B18" s="24"/>
      <c r="C18" s="24"/>
      <c r="D18" s="22"/>
      <c r="E18" s="22"/>
      <c r="F18" s="23"/>
      <c r="G18" s="22"/>
      <c r="H18" s="23"/>
      <c r="I18" s="14"/>
      <c r="J18" s="14"/>
      <c r="K18" s="23"/>
      <c r="L18" s="38">
        <f t="shared" si="1"/>
        <v>0</v>
      </c>
      <c r="M18" s="14"/>
      <c r="N18" s="14"/>
      <c r="O18" s="14"/>
      <c r="P18" s="23"/>
      <c r="Q18" s="23"/>
      <c r="R18" s="23"/>
      <c r="S18" s="38">
        <f t="shared" si="0"/>
        <v>0</v>
      </c>
    </row>
    <row r="19" spans="1:19" s="12" customFormat="1" ht="20" customHeight="1">
      <c r="A19" s="20"/>
      <c r="B19" s="24"/>
      <c r="C19" s="24"/>
      <c r="D19" s="22"/>
      <c r="E19" s="22"/>
      <c r="F19" s="23"/>
      <c r="G19" s="14"/>
      <c r="H19" s="23"/>
      <c r="I19" s="14"/>
      <c r="J19" s="25"/>
      <c r="K19" s="23"/>
      <c r="L19" s="38">
        <f t="shared" si="1"/>
        <v>0</v>
      </c>
      <c r="M19" s="14"/>
      <c r="N19" s="14"/>
      <c r="O19" s="14"/>
      <c r="P19" s="23"/>
      <c r="Q19" s="23"/>
      <c r="R19" s="23"/>
      <c r="S19" s="38">
        <f t="shared" si="0"/>
        <v>0</v>
      </c>
    </row>
    <row r="20" spans="1:19" s="12" customFormat="1" ht="20" customHeight="1">
      <c r="A20" s="20"/>
      <c r="B20" s="24"/>
      <c r="C20" s="24"/>
      <c r="D20" s="22"/>
      <c r="E20" s="22"/>
      <c r="F20" s="23"/>
      <c r="G20" s="14"/>
      <c r="H20" s="23"/>
      <c r="I20" s="14"/>
      <c r="J20" s="25"/>
      <c r="K20" s="23"/>
      <c r="L20" s="38">
        <f t="shared" si="1"/>
        <v>0</v>
      </c>
      <c r="M20" s="14"/>
      <c r="N20" s="14"/>
      <c r="O20" s="14"/>
      <c r="P20" s="23"/>
      <c r="Q20" s="23"/>
      <c r="R20" s="23"/>
      <c r="S20" s="38">
        <f t="shared" si="0"/>
        <v>0</v>
      </c>
    </row>
    <row r="21" spans="1:19" s="12" customFormat="1" ht="20" customHeight="1">
      <c r="A21" s="20"/>
      <c r="B21" s="39"/>
      <c r="C21" s="40"/>
      <c r="D21" s="22"/>
      <c r="E21" s="22"/>
      <c r="F21" s="23"/>
      <c r="G21" s="22"/>
      <c r="H21" s="23"/>
      <c r="I21" s="23"/>
      <c r="J21" s="22"/>
      <c r="K21" s="23"/>
      <c r="L21" s="38">
        <f t="shared" si="1"/>
        <v>0</v>
      </c>
      <c r="M21" s="22"/>
      <c r="N21" s="22"/>
      <c r="O21" s="22"/>
      <c r="P21" s="23"/>
      <c r="Q21" s="23"/>
      <c r="R21" s="23"/>
      <c r="S21" s="38">
        <f t="shared" si="0"/>
        <v>0</v>
      </c>
    </row>
    <row r="22" spans="1:19" s="13" customFormat="1" ht="20" customHeight="1">
      <c r="A22" s="20"/>
      <c r="B22" s="27"/>
      <c r="C22" s="21"/>
      <c r="D22" s="22"/>
      <c r="E22" s="22"/>
      <c r="F22" s="23"/>
      <c r="G22" s="22"/>
      <c r="H22" s="23"/>
      <c r="I22" s="23"/>
      <c r="J22" s="22"/>
      <c r="K22" s="23"/>
      <c r="L22" s="38">
        <f t="shared" si="1"/>
        <v>0</v>
      </c>
      <c r="M22" s="22"/>
      <c r="N22" s="22"/>
      <c r="O22" s="22"/>
      <c r="P22" s="23"/>
      <c r="Q22" s="23"/>
      <c r="R22" s="23"/>
      <c r="S22" s="38">
        <f t="shared" si="0"/>
        <v>0</v>
      </c>
    </row>
    <row r="23" spans="1:19" s="13" customFormat="1" ht="20" customHeight="1">
      <c r="A23" s="20"/>
      <c r="B23" s="27"/>
      <c r="C23" s="21"/>
      <c r="D23" s="22"/>
      <c r="E23" s="22"/>
      <c r="F23" s="23"/>
      <c r="G23" s="22"/>
      <c r="H23" s="23"/>
      <c r="I23" s="23"/>
      <c r="J23" s="22"/>
      <c r="K23" s="23"/>
      <c r="L23" s="38">
        <f t="shared" si="1"/>
        <v>0</v>
      </c>
      <c r="M23" s="14"/>
      <c r="N23" s="14"/>
      <c r="O23" s="14"/>
      <c r="P23" s="23"/>
      <c r="Q23" s="23"/>
      <c r="R23" s="23"/>
      <c r="S23" s="38">
        <f t="shared" si="0"/>
        <v>0</v>
      </c>
    </row>
    <row r="24" spans="1:19" s="13" customFormat="1" ht="20" customHeight="1">
      <c r="A24" s="20"/>
      <c r="B24" s="27"/>
      <c r="C24" s="21"/>
      <c r="D24" s="22"/>
      <c r="E24" s="22"/>
      <c r="F24" s="23"/>
      <c r="G24" s="22"/>
      <c r="H24" s="23"/>
      <c r="I24" s="23"/>
      <c r="J24" s="22"/>
      <c r="K24" s="23"/>
      <c r="L24" s="38">
        <f t="shared" si="1"/>
        <v>0</v>
      </c>
      <c r="M24" s="22"/>
      <c r="N24" s="22"/>
      <c r="O24" s="22"/>
      <c r="P24" s="23"/>
      <c r="Q24" s="23"/>
      <c r="R24" s="23"/>
      <c r="S24" s="38">
        <f t="shared" si="0"/>
        <v>0</v>
      </c>
    </row>
    <row r="25" spans="1:19" s="13" customFormat="1" ht="20" customHeight="1">
      <c r="A25" s="20"/>
      <c r="B25" s="27"/>
      <c r="C25" s="21"/>
      <c r="D25" s="22"/>
      <c r="E25" s="22"/>
      <c r="F25" s="23"/>
      <c r="G25" s="22"/>
      <c r="H25" s="23"/>
      <c r="I25" s="23"/>
      <c r="J25" s="22"/>
      <c r="K25" s="23"/>
      <c r="L25" s="38">
        <f t="shared" si="1"/>
        <v>0</v>
      </c>
      <c r="M25" s="22"/>
      <c r="N25" s="22"/>
      <c r="O25" s="22"/>
      <c r="P25" s="23"/>
      <c r="Q25" s="23"/>
      <c r="R25" s="23"/>
      <c r="S25" s="38">
        <f t="shared" si="0"/>
        <v>0</v>
      </c>
    </row>
    <row r="26" spans="1:19" s="13" customFormat="1" ht="20" customHeight="1">
      <c r="A26" s="20"/>
      <c r="B26" s="27"/>
      <c r="C26" s="21"/>
      <c r="D26" s="22"/>
      <c r="E26" s="22"/>
      <c r="F26" s="23"/>
      <c r="G26" s="22"/>
      <c r="H26" s="23"/>
      <c r="I26" s="23"/>
      <c r="J26" s="22"/>
      <c r="K26" s="23"/>
      <c r="L26" s="38">
        <f t="shared" si="1"/>
        <v>0</v>
      </c>
      <c r="M26" s="22"/>
      <c r="N26" s="22"/>
      <c r="O26" s="22"/>
      <c r="P26" s="23"/>
      <c r="Q26" s="23"/>
      <c r="R26" s="23"/>
      <c r="S26" s="38">
        <f t="shared" si="0"/>
        <v>0</v>
      </c>
    </row>
    <row r="27" spans="1:19" s="13" customFormat="1" ht="20" customHeight="1">
      <c r="A27" s="20"/>
      <c r="B27" s="27"/>
      <c r="C27" s="21"/>
      <c r="D27" s="22"/>
      <c r="E27" s="22"/>
      <c r="F27" s="23"/>
      <c r="G27" s="22"/>
      <c r="H27" s="23"/>
      <c r="I27" s="23"/>
      <c r="J27" s="22"/>
      <c r="K27" s="23"/>
      <c r="L27" s="38">
        <f t="shared" si="1"/>
        <v>0</v>
      </c>
      <c r="M27" s="22"/>
      <c r="N27" s="22"/>
      <c r="O27" s="22"/>
      <c r="P27" s="23"/>
      <c r="Q27" s="23"/>
      <c r="R27" s="23"/>
      <c r="S27" s="38">
        <f t="shared" si="0"/>
        <v>0</v>
      </c>
    </row>
    <row r="28" spans="1:19" s="13" customFormat="1" ht="20" customHeight="1">
      <c r="A28" s="20"/>
      <c r="B28" s="27"/>
      <c r="C28" s="24"/>
      <c r="D28" s="22"/>
      <c r="E28" s="22"/>
      <c r="F28" s="23"/>
      <c r="G28" s="22"/>
      <c r="H28" s="23"/>
      <c r="I28" s="23"/>
      <c r="J28" s="22"/>
      <c r="K28" s="23"/>
      <c r="L28" s="38">
        <f t="shared" si="1"/>
        <v>0</v>
      </c>
      <c r="M28" s="14"/>
      <c r="N28" s="14"/>
      <c r="O28" s="14"/>
      <c r="P28" s="23"/>
      <c r="Q28" s="23"/>
      <c r="R28" s="23"/>
      <c r="S28" s="38">
        <f t="shared" si="0"/>
        <v>0</v>
      </c>
    </row>
    <row r="29" spans="1:19" s="13" customFormat="1" ht="20" customHeight="1">
      <c r="A29" s="20"/>
      <c r="B29" s="27"/>
      <c r="C29" s="24"/>
      <c r="D29" s="22"/>
      <c r="E29" s="22"/>
      <c r="F29" s="23"/>
      <c r="G29" s="22"/>
      <c r="H29" s="23"/>
      <c r="I29" s="23"/>
      <c r="J29" s="22"/>
      <c r="K29" s="23"/>
      <c r="L29" s="38">
        <f t="shared" si="1"/>
        <v>0</v>
      </c>
      <c r="M29" s="14"/>
      <c r="N29" s="14"/>
      <c r="O29" s="14"/>
      <c r="P29" s="23"/>
      <c r="Q29" s="23"/>
      <c r="R29" s="23"/>
      <c r="S29" s="38">
        <f t="shared" si="0"/>
        <v>0</v>
      </c>
    </row>
    <row r="30" spans="1:19" s="13" customFormat="1" ht="20" customHeight="1">
      <c r="A30" s="20"/>
      <c r="B30" s="27"/>
      <c r="C30" s="21"/>
      <c r="D30" s="22"/>
      <c r="E30" s="22"/>
      <c r="F30" s="23"/>
      <c r="G30" s="22"/>
      <c r="H30" s="23"/>
      <c r="I30" s="23"/>
      <c r="J30" s="22"/>
      <c r="K30" s="23"/>
      <c r="L30" s="38">
        <f t="shared" si="1"/>
        <v>0</v>
      </c>
      <c r="M30" s="22"/>
      <c r="N30" s="22"/>
      <c r="O30" s="22"/>
      <c r="P30" s="23"/>
      <c r="Q30" s="23"/>
      <c r="R30" s="23"/>
      <c r="S30" s="38">
        <f t="shared" si="0"/>
        <v>0</v>
      </c>
    </row>
    <row r="31" spans="1:19" s="13" customFormat="1" ht="20" customHeight="1">
      <c r="A31" s="20"/>
      <c r="B31" s="27"/>
      <c r="C31" s="24"/>
      <c r="D31" s="22"/>
      <c r="E31" s="22"/>
      <c r="F31" s="23"/>
      <c r="G31" s="22"/>
      <c r="H31" s="23"/>
      <c r="I31" s="23"/>
      <c r="J31" s="22"/>
      <c r="K31" s="23"/>
      <c r="L31" s="38">
        <f t="shared" si="1"/>
        <v>0</v>
      </c>
      <c r="M31" s="14"/>
      <c r="N31" s="14"/>
      <c r="O31" s="14"/>
      <c r="P31" s="23"/>
      <c r="Q31" s="23"/>
      <c r="R31" s="23"/>
      <c r="S31" s="38">
        <f t="shared" si="0"/>
        <v>0</v>
      </c>
    </row>
    <row r="32" spans="1:19" s="13" customFormat="1" ht="20" customHeight="1">
      <c r="A32" s="20"/>
      <c r="B32" s="28"/>
      <c r="C32" s="21"/>
      <c r="D32" s="22"/>
      <c r="E32" s="22"/>
      <c r="F32" s="23"/>
      <c r="G32" s="22"/>
      <c r="H32" s="23"/>
      <c r="I32" s="23"/>
      <c r="J32" s="22"/>
      <c r="K32" s="23"/>
      <c r="L32" s="38">
        <f t="shared" si="1"/>
        <v>0</v>
      </c>
      <c r="M32" s="14"/>
      <c r="N32" s="14"/>
      <c r="O32" s="14"/>
      <c r="P32" s="23"/>
      <c r="Q32" s="23"/>
      <c r="R32" s="23"/>
      <c r="S32" s="38">
        <f t="shared" si="0"/>
        <v>0</v>
      </c>
    </row>
    <row r="33" spans="1:19" s="13" customFormat="1" ht="20" customHeight="1">
      <c r="A33" s="20"/>
      <c r="B33" s="27"/>
      <c r="C33" s="21"/>
      <c r="D33" s="22"/>
      <c r="E33" s="22"/>
      <c r="F33" s="23"/>
      <c r="G33" s="22"/>
      <c r="H33" s="23"/>
      <c r="I33" s="23"/>
      <c r="J33" s="22"/>
      <c r="K33" s="23"/>
      <c r="L33" s="38">
        <f t="shared" si="1"/>
        <v>0</v>
      </c>
      <c r="M33" s="22"/>
      <c r="N33" s="22"/>
      <c r="O33" s="22"/>
      <c r="P33" s="23"/>
      <c r="Q33" s="23"/>
      <c r="R33" s="23"/>
      <c r="S33" s="38">
        <f t="shared" si="0"/>
        <v>0</v>
      </c>
    </row>
    <row r="34" spans="1:19" s="13" customFormat="1" ht="20" customHeight="1">
      <c r="A34" s="20"/>
      <c r="B34" s="29"/>
      <c r="C34" s="26"/>
      <c r="D34" s="22"/>
      <c r="E34" s="22"/>
      <c r="F34" s="23"/>
      <c r="G34" s="22"/>
      <c r="H34" s="23"/>
      <c r="I34" s="23"/>
      <c r="J34" s="22"/>
      <c r="K34" s="23"/>
      <c r="L34" s="38">
        <f t="shared" si="1"/>
        <v>0</v>
      </c>
      <c r="M34" s="22"/>
      <c r="N34" s="22"/>
      <c r="O34" s="22"/>
      <c r="P34" s="23"/>
      <c r="Q34" s="23"/>
      <c r="R34" s="23"/>
      <c r="S34" s="38">
        <f t="shared" si="0"/>
        <v>0</v>
      </c>
    </row>
    <row r="35" spans="1:19" s="13" customFormat="1" ht="20" customHeight="1">
      <c r="A35" s="20"/>
      <c r="B35" s="30"/>
      <c r="C35" s="21"/>
      <c r="D35" s="22"/>
      <c r="E35" s="22"/>
      <c r="F35" s="23"/>
      <c r="G35" s="22"/>
      <c r="H35" s="23"/>
      <c r="I35" s="23"/>
      <c r="J35" s="22"/>
      <c r="K35" s="23"/>
      <c r="L35" s="38">
        <f t="shared" si="1"/>
        <v>0</v>
      </c>
      <c r="M35" s="14"/>
      <c r="N35" s="14"/>
      <c r="O35" s="14"/>
      <c r="P35" s="23"/>
      <c r="Q35" s="23"/>
      <c r="R35" s="23"/>
      <c r="S35" s="38">
        <f t="shared" si="0"/>
        <v>0</v>
      </c>
    </row>
    <row r="36" spans="1:19" s="13" customFormat="1" ht="20" customHeight="1">
      <c r="A36" s="20"/>
      <c r="B36" s="28"/>
      <c r="C36" s="21"/>
      <c r="D36" s="22"/>
      <c r="E36" s="22"/>
      <c r="F36" s="23"/>
      <c r="G36" s="22"/>
      <c r="H36" s="23"/>
      <c r="I36" s="23"/>
      <c r="J36" s="22"/>
      <c r="K36" s="23"/>
      <c r="L36" s="38">
        <f t="shared" si="1"/>
        <v>0</v>
      </c>
      <c r="M36" s="14"/>
      <c r="N36" s="14"/>
      <c r="O36" s="14"/>
      <c r="P36" s="23"/>
      <c r="Q36" s="23"/>
      <c r="R36" s="23"/>
      <c r="S36" s="38">
        <f t="shared" si="0"/>
        <v>0</v>
      </c>
    </row>
    <row r="37" spans="1:19" s="13" customFormat="1" ht="20" customHeight="1">
      <c r="A37" s="20"/>
      <c r="B37" s="27"/>
      <c r="C37" s="21"/>
      <c r="D37" s="22"/>
      <c r="E37" s="22"/>
      <c r="F37" s="23"/>
      <c r="G37" s="14"/>
      <c r="H37" s="23"/>
      <c r="I37" s="23"/>
      <c r="J37" s="22"/>
      <c r="K37" s="23"/>
      <c r="L37" s="38">
        <f t="shared" si="1"/>
        <v>0</v>
      </c>
      <c r="M37" s="14"/>
      <c r="N37" s="14"/>
      <c r="O37" s="14"/>
      <c r="P37" s="23"/>
      <c r="Q37" s="23"/>
      <c r="R37" s="23"/>
      <c r="S37" s="38">
        <f t="shared" si="0"/>
        <v>0</v>
      </c>
    </row>
    <row r="38" spans="1:19" s="13" customFormat="1" ht="20" customHeight="1">
      <c r="A38" s="31"/>
      <c r="B38" s="32"/>
      <c r="C38" s="33"/>
      <c r="D38" s="22"/>
      <c r="E38" s="22"/>
      <c r="F38" s="23"/>
      <c r="G38" s="14"/>
      <c r="H38" s="23"/>
      <c r="I38" s="14"/>
      <c r="J38" s="25"/>
      <c r="K38" s="23"/>
      <c r="L38" s="38">
        <f t="shared" si="1"/>
        <v>0</v>
      </c>
      <c r="M38" s="34"/>
      <c r="N38" s="34"/>
      <c r="O38" s="34"/>
      <c r="P38" s="23"/>
      <c r="Q38" s="23"/>
      <c r="R38" s="23"/>
      <c r="S38" s="38">
        <f t="shared" si="0"/>
        <v>0</v>
      </c>
    </row>
    <row r="39" spans="1:19" s="13" customFormat="1" ht="20" customHeight="1">
      <c r="A39" s="20"/>
      <c r="B39" s="29"/>
      <c r="C39" s="26"/>
      <c r="D39" s="22"/>
      <c r="E39" s="22"/>
      <c r="F39" s="23"/>
      <c r="G39" s="22"/>
      <c r="H39" s="23"/>
      <c r="I39" s="23"/>
      <c r="J39" s="22"/>
      <c r="K39" s="23"/>
      <c r="L39" s="38">
        <f t="shared" si="1"/>
        <v>0</v>
      </c>
      <c r="M39" s="22"/>
      <c r="N39" s="22"/>
      <c r="O39" s="22"/>
      <c r="P39" s="23"/>
      <c r="Q39" s="23"/>
      <c r="R39" s="23"/>
      <c r="S39" s="38">
        <f t="shared" si="0"/>
        <v>0</v>
      </c>
    </row>
    <row r="40" spans="1:19" s="13" customFormat="1" ht="20" customHeight="1">
      <c r="A40" s="20"/>
      <c r="B40" s="29"/>
      <c r="C40" s="26"/>
      <c r="D40" s="22"/>
      <c r="E40" s="22"/>
      <c r="F40" s="23"/>
      <c r="G40" s="22"/>
      <c r="H40" s="23"/>
      <c r="I40" s="23"/>
      <c r="J40" s="22"/>
      <c r="K40" s="23"/>
      <c r="L40" s="38">
        <f t="shared" si="1"/>
        <v>0</v>
      </c>
      <c r="M40" s="22"/>
      <c r="N40" s="22"/>
      <c r="O40" s="22"/>
      <c r="P40" s="23"/>
      <c r="Q40" s="23"/>
      <c r="R40" s="23"/>
      <c r="S40" s="38">
        <f t="shared" si="0"/>
        <v>0</v>
      </c>
    </row>
    <row r="41" spans="1:19" s="13" customFormat="1" ht="20" customHeight="1">
      <c r="A41" s="31"/>
      <c r="B41" s="32"/>
      <c r="C41" s="33"/>
      <c r="D41" s="22"/>
      <c r="E41" s="22"/>
      <c r="F41" s="23"/>
      <c r="G41" s="14"/>
      <c r="H41" s="23"/>
      <c r="I41" s="14"/>
      <c r="J41" s="25"/>
      <c r="K41" s="23"/>
      <c r="L41" s="38">
        <f t="shared" si="1"/>
        <v>0</v>
      </c>
      <c r="M41" s="34"/>
      <c r="N41" s="34"/>
      <c r="O41" s="34"/>
      <c r="P41" s="23"/>
      <c r="Q41" s="23"/>
      <c r="R41" s="23"/>
      <c r="S41" s="38">
        <f t="shared" si="0"/>
        <v>0</v>
      </c>
    </row>
    <row r="42" spans="1:19" s="13" customFormat="1" ht="20" customHeight="1">
      <c r="A42" s="31"/>
      <c r="B42" s="32"/>
      <c r="C42" s="33"/>
      <c r="D42" s="22"/>
      <c r="E42" s="22"/>
      <c r="F42" s="23"/>
      <c r="G42" s="14"/>
      <c r="H42" s="23"/>
      <c r="I42" s="14"/>
      <c r="J42" s="25"/>
      <c r="K42" s="23"/>
      <c r="L42" s="38">
        <f t="shared" si="1"/>
        <v>0</v>
      </c>
      <c r="M42" s="34"/>
      <c r="N42" s="34"/>
      <c r="O42" s="34"/>
      <c r="P42" s="23"/>
      <c r="Q42" s="23"/>
      <c r="R42" s="23"/>
      <c r="S42" s="38">
        <f t="shared" si="0"/>
        <v>0</v>
      </c>
    </row>
    <row r="43" spans="1:19" s="13" customFormat="1" ht="20" customHeight="1">
      <c r="A43" s="20"/>
      <c r="B43" s="27"/>
      <c r="C43" s="21"/>
      <c r="D43" s="22"/>
      <c r="E43" s="22"/>
      <c r="F43" s="23"/>
      <c r="G43" s="22"/>
      <c r="H43" s="23"/>
      <c r="I43" s="23"/>
      <c r="J43" s="22"/>
      <c r="K43" s="23"/>
      <c r="L43" s="38">
        <f t="shared" si="1"/>
        <v>0</v>
      </c>
      <c r="M43" s="14"/>
      <c r="N43" s="14"/>
      <c r="O43" s="14"/>
      <c r="P43" s="23"/>
      <c r="Q43" s="23"/>
      <c r="R43" s="23"/>
      <c r="S43" s="38">
        <f t="shared" si="0"/>
        <v>0</v>
      </c>
    </row>
    <row r="44" spans="1:19" s="12" customFormat="1" ht="20" customHeight="1">
      <c r="A44" s="20"/>
      <c r="B44" s="29"/>
      <c r="C44" s="26"/>
      <c r="D44" s="22"/>
      <c r="E44" s="22"/>
      <c r="F44" s="23"/>
      <c r="G44" s="22"/>
      <c r="H44" s="23"/>
      <c r="I44" s="23"/>
      <c r="J44" s="22"/>
      <c r="K44" s="23"/>
      <c r="L44" s="38">
        <f t="shared" si="1"/>
        <v>0</v>
      </c>
      <c r="M44" s="22"/>
      <c r="N44" s="22"/>
      <c r="O44" s="22"/>
      <c r="P44" s="23"/>
      <c r="Q44" s="23"/>
      <c r="R44" s="23"/>
      <c r="S44" s="38">
        <f t="shared" si="0"/>
        <v>0</v>
      </c>
    </row>
    <row r="45" spans="1:19" s="12" customFormat="1" ht="20" customHeight="1">
      <c r="A45" s="31"/>
      <c r="B45" s="32"/>
      <c r="C45" s="33"/>
      <c r="D45" s="22"/>
      <c r="E45" s="22"/>
      <c r="F45" s="23"/>
      <c r="G45" s="14"/>
      <c r="H45" s="23"/>
      <c r="I45" s="14"/>
      <c r="J45" s="25"/>
      <c r="K45" s="23"/>
      <c r="L45" s="38">
        <f t="shared" si="1"/>
        <v>0</v>
      </c>
      <c r="M45" s="34"/>
      <c r="N45" s="34"/>
      <c r="O45" s="34"/>
      <c r="P45" s="23"/>
      <c r="Q45" s="23"/>
      <c r="R45" s="23"/>
      <c r="S45" s="38">
        <f t="shared" si="0"/>
        <v>0</v>
      </c>
    </row>
    <row r="46" spans="1:19" s="12" customFormat="1" ht="20" customHeight="1">
      <c r="A46" s="20"/>
      <c r="B46" s="27"/>
      <c r="C46" s="24"/>
      <c r="D46" s="22"/>
      <c r="E46" s="22"/>
      <c r="F46" s="23"/>
      <c r="G46" s="22"/>
      <c r="H46" s="23"/>
      <c r="I46" s="23"/>
      <c r="J46" s="22"/>
      <c r="K46" s="23"/>
      <c r="L46" s="38">
        <f t="shared" si="1"/>
        <v>0</v>
      </c>
      <c r="M46" s="14"/>
      <c r="N46" s="14"/>
      <c r="O46" s="14"/>
      <c r="P46" s="23"/>
      <c r="Q46" s="23"/>
      <c r="R46" s="23"/>
      <c r="S46" s="38">
        <f t="shared" si="0"/>
        <v>0</v>
      </c>
    </row>
    <row r="47" spans="1:19" s="12" customFormat="1" ht="20" customHeight="1">
      <c r="A47" s="20"/>
      <c r="B47" s="27"/>
      <c r="C47" s="21"/>
      <c r="D47" s="22"/>
      <c r="E47" s="22"/>
      <c r="F47" s="23"/>
      <c r="G47" s="22"/>
      <c r="H47" s="23"/>
      <c r="I47" s="23"/>
      <c r="J47" s="22"/>
      <c r="K47" s="23"/>
      <c r="L47" s="38">
        <f t="shared" si="1"/>
        <v>0</v>
      </c>
      <c r="M47" s="22"/>
      <c r="N47" s="22"/>
      <c r="O47" s="22"/>
      <c r="P47" s="23"/>
      <c r="Q47" s="23"/>
      <c r="R47" s="23"/>
      <c r="S47" s="38">
        <f t="shared" si="0"/>
        <v>0</v>
      </c>
    </row>
    <row r="48" spans="1:19" s="12" customFormat="1" ht="20" customHeight="1">
      <c r="A48" s="20"/>
      <c r="B48" s="29"/>
      <c r="C48" s="26"/>
      <c r="D48" s="22"/>
      <c r="E48" s="22"/>
      <c r="F48" s="23"/>
      <c r="G48" s="22"/>
      <c r="H48" s="23"/>
      <c r="I48" s="23"/>
      <c r="J48" s="22"/>
      <c r="K48" s="23"/>
      <c r="L48" s="38">
        <f t="shared" si="1"/>
        <v>0</v>
      </c>
      <c r="M48" s="22"/>
      <c r="N48" s="22"/>
      <c r="O48" s="22"/>
      <c r="P48" s="23"/>
      <c r="Q48" s="23"/>
      <c r="R48" s="23"/>
      <c r="S48" s="38">
        <f t="shared" si="0"/>
        <v>0</v>
      </c>
    </row>
    <row r="49" spans="1:19" s="12" customFormat="1" ht="20" customHeight="1">
      <c r="A49" s="20"/>
      <c r="B49" s="27"/>
      <c r="C49" s="24"/>
      <c r="D49" s="22"/>
      <c r="E49" s="22"/>
      <c r="F49" s="23"/>
      <c r="G49" s="22"/>
      <c r="H49" s="23"/>
      <c r="I49" s="23"/>
      <c r="J49" s="22"/>
      <c r="K49" s="23"/>
      <c r="L49" s="38">
        <f t="shared" si="1"/>
        <v>0</v>
      </c>
      <c r="M49" s="14"/>
      <c r="N49" s="14"/>
      <c r="O49" s="14"/>
      <c r="P49" s="23"/>
      <c r="Q49" s="23"/>
      <c r="R49" s="23"/>
      <c r="S49" s="38">
        <f t="shared" si="0"/>
        <v>0</v>
      </c>
    </row>
    <row r="50" spans="1:19" s="12" customFormat="1" ht="20" customHeight="1">
      <c r="A50" s="20"/>
      <c r="B50" s="28"/>
      <c r="C50" s="21"/>
      <c r="D50" s="22"/>
      <c r="E50" s="22"/>
      <c r="F50" s="23"/>
      <c r="G50" s="22"/>
      <c r="H50" s="23"/>
      <c r="I50" s="23"/>
      <c r="J50" s="22"/>
      <c r="K50" s="23"/>
      <c r="L50" s="38">
        <f t="shared" si="1"/>
        <v>0</v>
      </c>
      <c r="M50" s="22"/>
      <c r="N50" s="22"/>
      <c r="O50" s="22"/>
      <c r="P50" s="23"/>
      <c r="Q50" s="23"/>
      <c r="R50" s="23"/>
      <c r="S50" s="38">
        <f t="shared" si="0"/>
        <v>0</v>
      </c>
    </row>
    <row r="51" spans="1:19" s="12" customFormat="1" ht="20" customHeight="1">
      <c r="A51" s="20"/>
      <c r="B51" s="29"/>
      <c r="C51" s="26"/>
      <c r="D51" s="22"/>
      <c r="E51" s="22"/>
      <c r="F51" s="23"/>
      <c r="G51" s="22"/>
      <c r="H51" s="23"/>
      <c r="I51" s="23"/>
      <c r="J51" s="22"/>
      <c r="K51" s="23"/>
      <c r="L51" s="38">
        <f t="shared" si="1"/>
        <v>0</v>
      </c>
      <c r="M51" s="22"/>
      <c r="N51" s="22"/>
      <c r="O51" s="22"/>
      <c r="P51" s="23"/>
      <c r="Q51" s="23"/>
      <c r="R51" s="23"/>
      <c r="S51" s="38">
        <f t="shared" si="0"/>
        <v>0</v>
      </c>
    </row>
    <row r="52" spans="1:19" s="12" customFormat="1" ht="20" customHeight="1">
      <c r="A52" s="20"/>
      <c r="B52" s="29"/>
      <c r="C52" s="26"/>
      <c r="D52" s="22"/>
      <c r="E52" s="22"/>
      <c r="F52" s="23"/>
      <c r="G52" s="22"/>
      <c r="H52" s="23"/>
      <c r="I52" s="23"/>
      <c r="J52" s="22"/>
      <c r="K52" s="23"/>
      <c r="L52" s="38">
        <f t="shared" si="1"/>
        <v>0</v>
      </c>
      <c r="M52" s="22"/>
      <c r="N52" s="22"/>
      <c r="O52" s="22"/>
      <c r="P52" s="23"/>
      <c r="Q52" s="23"/>
      <c r="R52" s="23"/>
      <c r="S52" s="38">
        <f t="shared" si="0"/>
        <v>0</v>
      </c>
    </row>
    <row r="53" spans="1:19" s="12" customFormat="1" ht="20" customHeight="1">
      <c r="A53" s="20"/>
      <c r="B53" s="27"/>
      <c r="C53" s="24"/>
      <c r="D53" s="22"/>
      <c r="E53" s="22"/>
      <c r="F53" s="23"/>
      <c r="G53" s="22"/>
      <c r="H53" s="23"/>
      <c r="I53" s="23"/>
      <c r="J53" s="22"/>
      <c r="K53" s="23"/>
      <c r="L53" s="38">
        <f t="shared" si="1"/>
        <v>0</v>
      </c>
      <c r="M53" s="22"/>
      <c r="N53" s="22"/>
      <c r="O53" s="22"/>
      <c r="P53" s="23"/>
      <c r="Q53" s="23"/>
      <c r="R53" s="23"/>
      <c r="S53" s="38">
        <f t="shared" si="0"/>
        <v>0</v>
      </c>
    </row>
    <row r="54" spans="1:19" ht="20" customHeight="1">
      <c r="A54" s="20"/>
      <c r="B54" s="27"/>
      <c r="C54" s="24"/>
      <c r="D54" s="22"/>
      <c r="E54" s="22"/>
      <c r="F54" s="23"/>
      <c r="G54" s="22"/>
      <c r="H54" s="23"/>
      <c r="I54" s="23"/>
      <c r="J54" s="22"/>
      <c r="K54" s="23"/>
      <c r="L54" s="38">
        <f t="shared" si="1"/>
        <v>0</v>
      </c>
      <c r="M54" s="22"/>
      <c r="N54" s="22"/>
      <c r="O54" s="22"/>
      <c r="P54" s="23"/>
      <c r="Q54" s="23"/>
      <c r="R54" s="23"/>
      <c r="S54" s="38">
        <f t="shared" si="0"/>
        <v>0</v>
      </c>
    </row>
    <row r="55" spans="1:19" ht="20" customHeight="1">
      <c r="A55" s="20"/>
      <c r="B55" s="27"/>
      <c r="C55" s="21"/>
      <c r="D55" s="22"/>
      <c r="E55" s="22"/>
      <c r="F55" s="23"/>
      <c r="G55" s="22"/>
      <c r="H55" s="23"/>
      <c r="I55" s="23"/>
      <c r="J55" s="22"/>
      <c r="K55" s="23"/>
      <c r="L55" s="38">
        <f t="shared" si="1"/>
        <v>0</v>
      </c>
      <c r="M55" s="14"/>
      <c r="N55" s="14"/>
      <c r="O55" s="14"/>
      <c r="P55" s="23"/>
      <c r="Q55" s="23"/>
      <c r="R55" s="23"/>
      <c r="S55" s="38">
        <f t="shared" si="0"/>
        <v>0</v>
      </c>
    </row>
    <row r="56" spans="1:19" ht="20" customHeight="1">
      <c r="A56" s="20"/>
      <c r="B56" s="29"/>
      <c r="C56" s="26"/>
      <c r="D56" s="22"/>
      <c r="E56" s="22"/>
      <c r="F56" s="23"/>
      <c r="G56" s="22"/>
      <c r="H56" s="23"/>
      <c r="I56" s="23"/>
      <c r="J56" s="22"/>
      <c r="K56" s="23"/>
      <c r="L56" s="38">
        <f t="shared" si="1"/>
        <v>0</v>
      </c>
      <c r="M56" s="22"/>
      <c r="N56" s="22"/>
      <c r="O56" s="22"/>
      <c r="P56" s="23"/>
      <c r="Q56" s="23"/>
      <c r="R56" s="23"/>
      <c r="S56" s="38">
        <f t="shared" si="0"/>
        <v>0</v>
      </c>
    </row>
    <row r="57" spans="1:19" ht="20" customHeight="1">
      <c r="A57" s="20"/>
      <c r="B57" s="28"/>
      <c r="C57" s="21"/>
      <c r="D57" s="22"/>
      <c r="E57" s="22"/>
      <c r="F57" s="23"/>
      <c r="G57" s="22"/>
      <c r="H57" s="23"/>
      <c r="I57" s="23"/>
      <c r="J57" s="22"/>
      <c r="K57" s="23"/>
      <c r="L57" s="38">
        <f t="shared" si="1"/>
        <v>0</v>
      </c>
      <c r="M57" s="22"/>
      <c r="N57" s="22"/>
      <c r="O57" s="22"/>
      <c r="P57" s="23"/>
      <c r="Q57" s="23"/>
      <c r="R57" s="23"/>
      <c r="S57" s="38">
        <f t="shared" si="0"/>
        <v>0</v>
      </c>
    </row>
    <row r="58" spans="1:19" ht="20" customHeight="1">
      <c r="A58" s="31"/>
      <c r="B58" s="32"/>
      <c r="C58" s="33"/>
      <c r="D58" s="34"/>
      <c r="E58" s="34"/>
      <c r="F58" s="23"/>
      <c r="G58" s="34"/>
      <c r="H58" s="23"/>
      <c r="I58" s="34"/>
      <c r="J58" s="34"/>
      <c r="K58" s="23"/>
      <c r="L58" s="38">
        <f t="shared" si="1"/>
        <v>0</v>
      </c>
      <c r="M58" s="34"/>
      <c r="N58" s="34"/>
      <c r="O58" s="34"/>
      <c r="P58" s="23"/>
      <c r="Q58" s="23"/>
      <c r="R58" s="23"/>
      <c r="S58" s="38">
        <f t="shared" si="0"/>
        <v>0</v>
      </c>
    </row>
    <row r="59" spans="1:19" ht="20" customHeight="1">
      <c r="A59" s="31"/>
      <c r="B59" s="32"/>
      <c r="C59" s="33"/>
      <c r="D59" s="34"/>
      <c r="E59" s="34"/>
      <c r="F59" s="23"/>
      <c r="G59" s="34"/>
      <c r="H59" s="23"/>
      <c r="I59" s="34"/>
      <c r="J59" s="34"/>
      <c r="K59" s="23"/>
      <c r="L59" s="38">
        <f t="shared" si="1"/>
        <v>0</v>
      </c>
      <c r="M59" s="34"/>
      <c r="N59" s="34"/>
      <c r="O59" s="34"/>
      <c r="P59" s="23"/>
      <c r="Q59" s="23"/>
      <c r="R59" s="23"/>
      <c r="S59" s="38">
        <f t="shared" si="0"/>
        <v>0</v>
      </c>
    </row>
    <row r="60" spans="1:19" ht="14.75" customHeight="1">
      <c r="A60" s="31"/>
      <c r="B60" s="31"/>
      <c r="C60" s="31"/>
      <c r="D60" s="31"/>
      <c r="E60" s="31"/>
      <c r="F60" s="31"/>
      <c r="G60" s="31"/>
      <c r="H60" s="31"/>
      <c r="I60" s="31"/>
      <c r="J60" s="31"/>
      <c r="K60" s="31"/>
      <c r="L60" s="31"/>
      <c r="M60" s="31"/>
      <c r="N60" s="31"/>
      <c r="O60" s="31"/>
      <c r="P60" s="31"/>
      <c r="Q60" s="31"/>
      <c r="R60" s="31"/>
      <c r="S60" s="31"/>
    </row>
    <row r="61" spans="1:19">
      <c r="A61" s="31"/>
      <c r="B61" s="31"/>
      <c r="C61" s="31"/>
      <c r="D61" s="31"/>
      <c r="E61" s="31"/>
      <c r="F61" s="31"/>
      <c r="G61" s="31"/>
      <c r="H61" s="31"/>
      <c r="I61" s="31"/>
      <c r="J61" s="31"/>
      <c r="K61" s="31"/>
      <c r="L61" s="31"/>
      <c r="M61" s="31"/>
      <c r="N61" s="31"/>
      <c r="O61" s="31"/>
      <c r="P61" s="31"/>
      <c r="Q61" s="31"/>
      <c r="R61" s="31"/>
      <c r="S61" s="31"/>
    </row>
  </sheetData>
  <sortState xmlns:xlrd2="http://schemas.microsoft.com/office/spreadsheetml/2017/richdata2" ref="A13:S54">
    <sortCondition descending="1" ref="L13:L54"/>
  </sortState>
  <mergeCells count="1">
    <mergeCell ref="I11:J11"/>
  </mergeCells>
  <phoneticPr fontId="186"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'Pull downs'!$A$1:$A$11</xm:f>
          </x14:formula1>
          <xm:sqref>F13:F59 H13:H59 K13:K59 P13:R59</xm:sqref>
        </x14:dataValidation>
      </x14:dataValidations>
    </ext>
  </extLst>
</worksheet>
</file>

<file path=xl/worksheets/sheet2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rgb="FF0066FF"/>
  </sheetPr>
  <dimension ref="A1:S53"/>
  <sheetViews>
    <sheetView workbookViewId="0">
      <selection activeCell="M3" sqref="M3"/>
    </sheetView>
  </sheetViews>
  <sheetFormatPr baseColWidth="10" defaultColWidth="9.33203125" defaultRowHeight="13"/>
  <cols>
    <col min="1" max="1" width="9.6640625" style="114" customWidth="1"/>
    <col min="2" max="2" width="10.5" style="114" bestFit="1" customWidth="1"/>
    <col min="3" max="4" width="9.33203125" style="114"/>
    <col min="5" max="5" width="7.5" style="114" customWidth="1"/>
    <col min="6" max="6" width="9.5" style="114" customWidth="1"/>
    <col min="7" max="7" width="8.5" style="114" customWidth="1"/>
    <col min="8" max="8" width="11.5" style="114" customWidth="1"/>
    <col min="9" max="9" width="1.5" style="114" hidden="1" customWidth="1"/>
    <col min="10" max="10" width="8.6640625" style="114" customWidth="1"/>
    <col min="11" max="12" width="8" style="114" bestFit="1" customWidth="1"/>
    <col min="13" max="13" width="17.5" style="114" customWidth="1"/>
    <col min="14" max="14" width="23.5" style="114" customWidth="1"/>
    <col min="15" max="15" width="13.5" style="114" bestFit="1" customWidth="1"/>
    <col min="16" max="16" width="5" style="114" bestFit="1" customWidth="1"/>
    <col min="17" max="17" width="10.5" style="114" bestFit="1" customWidth="1"/>
    <col min="18" max="18" width="15" style="114" bestFit="1" customWidth="1"/>
    <col min="19" max="19" width="18.5" style="114" customWidth="1"/>
    <col min="20" max="16384" width="9.33203125" style="114"/>
  </cols>
  <sheetData>
    <row r="1" spans="1:19" ht="12.75" customHeight="1">
      <c r="A1" s="1647" t="s">
        <v>649</v>
      </c>
      <c r="B1" s="1648"/>
      <c r="C1" s="1648"/>
      <c r="D1" s="1648"/>
      <c r="E1" s="1648"/>
      <c r="F1" s="1648"/>
      <c r="G1" s="1648"/>
      <c r="H1" s="1648"/>
      <c r="I1" s="1648"/>
      <c r="J1" s="1648"/>
      <c r="K1" s="1648"/>
      <c r="L1" s="1648"/>
      <c r="M1" s="1648"/>
      <c r="N1" s="1648"/>
      <c r="O1" s="1648"/>
      <c r="P1" s="1648"/>
      <c r="Q1" s="1648"/>
      <c r="R1" s="1648"/>
      <c r="S1" s="1649"/>
    </row>
    <row r="2" spans="1:19" ht="21" customHeight="1" thickBot="1">
      <c r="A2" s="1650"/>
      <c r="B2" s="1651"/>
      <c r="C2" s="1651"/>
      <c r="D2" s="1651"/>
      <c r="E2" s="1651"/>
      <c r="F2" s="1651"/>
      <c r="G2" s="1651"/>
      <c r="H2" s="1651"/>
      <c r="I2" s="1651"/>
      <c r="J2" s="1651"/>
      <c r="K2" s="1651"/>
      <c r="L2" s="1651"/>
      <c r="M2" s="1651"/>
      <c r="N2" s="1651"/>
      <c r="O2" s="1651"/>
      <c r="P2" s="1651"/>
      <c r="Q2" s="1651"/>
      <c r="R2" s="1651"/>
      <c r="S2" s="1652"/>
    </row>
    <row r="3" spans="1:19" s="125" customFormat="1" ht="23.25" customHeight="1">
      <c r="A3" s="1653" t="s">
        <v>111</v>
      </c>
      <c r="B3" s="115" t="s">
        <v>112</v>
      </c>
      <c r="C3" s="116"/>
      <c r="D3" s="1653" t="s">
        <v>113</v>
      </c>
      <c r="E3" s="1655" t="s">
        <v>114</v>
      </c>
      <c r="F3" s="1656"/>
      <c r="G3" s="1657"/>
      <c r="H3" s="117" t="s">
        <v>115</v>
      </c>
      <c r="I3" s="118"/>
      <c r="J3" s="119" t="s">
        <v>116</v>
      </c>
      <c r="K3" s="120"/>
      <c r="L3" s="120"/>
      <c r="M3" s="121"/>
      <c r="N3" s="122" t="s">
        <v>117</v>
      </c>
      <c r="O3" s="123"/>
      <c r="P3" s="124"/>
      <c r="Q3" s="119" t="s">
        <v>118</v>
      </c>
      <c r="R3" s="120"/>
      <c r="S3" s="121"/>
    </row>
    <row r="4" spans="1:19" s="125" customFormat="1" ht="21.75" customHeight="1">
      <c r="A4" s="1654"/>
      <c r="B4" s="115"/>
      <c r="C4" s="116"/>
      <c r="D4" s="1654"/>
      <c r="E4" s="126"/>
      <c r="F4" s="126"/>
      <c r="G4" s="1658"/>
      <c r="H4" s="117"/>
      <c r="I4" s="118"/>
      <c r="J4" s="1659" t="s">
        <v>119</v>
      </c>
      <c r="K4" s="1660"/>
      <c r="L4" s="1660"/>
      <c r="M4" s="1661"/>
      <c r="N4" s="1665" t="s">
        <v>120</v>
      </c>
      <c r="O4" s="1666"/>
      <c r="P4" s="1667"/>
      <c r="Q4" s="1659" t="s">
        <v>120</v>
      </c>
      <c r="R4" s="1660"/>
      <c r="S4" s="1661"/>
    </row>
    <row r="5" spans="1:19" s="125" customFormat="1" ht="39.75" customHeight="1">
      <c r="A5" s="1671" t="s">
        <v>121</v>
      </c>
      <c r="B5" s="1672"/>
      <c r="C5" s="1672"/>
      <c r="D5" s="1672"/>
      <c r="E5" s="1636" t="s">
        <v>122</v>
      </c>
      <c r="F5" s="1636"/>
      <c r="G5" s="1636"/>
      <c r="H5" s="1636"/>
      <c r="I5" s="1637"/>
      <c r="J5" s="1662"/>
      <c r="K5" s="1663"/>
      <c r="L5" s="1663"/>
      <c r="M5" s="1664"/>
      <c r="N5" s="1668"/>
      <c r="O5" s="1669"/>
      <c r="P5" s="1670"/>
      <c r="Q5" s="1662"/>
      <c r="R5" s="1663"/>
      <c r="S5" s="1664"/>
    </row>
    <row r="6" spans="1:19" s="125" customFormat="1">
      <c r="A6" s="127" t="s">
        <v>123</v>
      </c>
      <c r="B6" s="128"/>
      <c r="C6" s="128"/>
      <c r="D6" s="128"/>
      <c r="E6" s="128"/>
      <c r="F6" s="128"/>
      <c r="G6" s="128"/>
      <c r="H6" s="128"/>
      <c r="I6" s="128"/>
      <c r="J6" s="129" t="s">
        <v>124</v>
      </c>
      <c r="K6" s="128"/>
      <c r="L6" s="128"/>
      <c r="M6" s="128"/>
      <c r="N6" s="129" t="s">
        <v>125</v>
      </c>
      <c r="O6" s="128"/>
      <c r="P6" s="128"/>
      <c r="Q6" s="128"/>
      <c r="R6" s="128"/>
      <c r="S6" s="118"/>
    </row>
    <row r="7" spans="1:19" s="125" customFormat="1" ht="38.25" customHeight="1">
      <c r="A7" s="1635" t="s">
        <v>126</v>
      </c>
      <c r="B7" s="1636"/>
      <c r="C7" s="1636"/>
      <c r="D7" s="1636"/>
      <c r="E7" s="1636"/>
      <c r="F7" s="1636"/>
      <c r="G7" s="1636"/>
      <c r="H7" s="1636"/>
      <c r="I7" s="1637"/>
      <c r="J7" s="1638" t="s">
        <v>127</v>
      </c>
      <c r="K7" s="1639"/>
      <c r="L7" s="1639"/>
      <c r="M7" s="1640"/>
      <c r="N7" s="1638"/>
      <c r="O7" s="1639"/>
      <c r="P7" s="1639"/>
      <c r="Q7" s="1639"/>
      <c r="R7" s="1639"/>
      <c r="S7" s="1640"/>
    </row>
    <row r="8" spans="1:19" s="125" customFormat="1">
      <c r="A8" s="129" t="s">
        <v>128</v>
      </c>
      <c r="B8" s="128"/>
      <c r="C8" s="128"/>
      <c r="D8" s="128"/>
      <c r="E8" s="128"/>
      <c r="F8" s="128"/>
      <c r="G8" s="128"/>
      <c r="H8" s="128"/>
      <c r="I8" s="128"/>
      <c r="J8" s="129" t="s">
        <v>129</v>
      </c>
      <c r="K8" s="128"/>
      <c r="L8" s="128"/>
      <c r="M8" s="128"/>
      <c r="N8" s="1641" t="s">
        <v>130</v>
      </c>
      <c r="O8" s="1642"/>
      <c r="P8" s="1642"/>
      <c r="Q8" s="1642"/>
      <c r="R8" s="1642"/>
      <c r="S8" s="1643"/>
    </row>
    <row r="9" spans="1:19" s="125" customFormat="1" ht="42" customHeight="1">
      <c r="A9" s="1635" t="s">
        <v>131</v>
      </c>
      <c r="B9" s="1636"/>
      <c r="C9" s="1636"/>
      <c r="D9" s="1636"/>
      <c r="E9" s="1636"/>
      <c r="F9" s="1636"/>
      <c r="G9" s="1636"/>
      <c r="H9" s="1636"/>
      <c r="I9" s="1637"/>
      <c r="J9" s="1644"/>
      <c r="K9" s="1645"/>
      <c r="L9" s="1645"/>
      <c r="M9" s="1646"/>
      <c r="N9" s="1638"/>
      <c r="O9" s="1639"/>
      <c r="P9" s="1639"/>
      <c r="Q9" s="1639"/>
      <c r="R9" s="1639"/>
      <c r="S9" s="1640"/>
    </row>
    <row r="10" spans="1:19" s="125" customFormat="1" ht="21.75" customHeight="1">
      <c r="A10" s="129" t="s">
        <v>132</v>
      </c>
      <c r="B10" s="128"/>
      <c r="C10" s="128"/>
      <c r="D10" s="128"/>
      <c r="E10" s="128"/>
      <c r="F10" s="128"/>
      <c r="G10" s="130" t="s">
        <v>133</v>
      </c>
      <c r="H10" s="128"/>
      <c r="I10" s="128"/>
      <c r="J10" s="129" t="s">
        <v>134</v>
      </c>
      <c r="K10" s="128"/>
      <c r="L10" s="128"/>
      <c r="M10" s="128"/>
      <c r="N10" s="1641" t="s">
        <v>134</v>
      </c>
      <c r="O10" s="1642"/>
      <c r="P10" s="1642"/>
      <c r="Q10" s="1642"/>
      <c r="R10" s="1642"/>
      <c r="S10" s="1643"/>
    </row>
    <row r="11" spans="1:19" s="125" customFormat="1" ht="38.25" customHeight="1">
      <c r="A11" s="1638" t="s">
        <v>131</v>
      </c>
      <c r="B11" s="1673"/>
      <c r="C11" s="1673"/>
      <c r="D11" s="1673"/>
      <c r="E11" s="1673"/>
      <c r="F11" s="1674"/>
      <c r="G11" s="1635" t="s">
        <v>135</v>
      </c>
      <c r="H11" s="1636"/>
      <c r="I11" s="1637"/>
      <c r="J11" s="1638"/>
      <c r="K11" s="1639"/>
      <c r="L11" s="1639"/>
      <c r="M11" s="1640"/>
      <c r="N11" s="1638"/>
      <c r="O11" s="1639"/>
      <c r="P11" s="1639"/>
      <c r="Q11" s="1639"/>
      <c r="R11" s="1639"/>
      <c r="S11" s="1640"/>
    </row>
    <row r="12" spans="1:19" s="125" customFormat="1">
      <c r="A12" s="131" t="s">
        <v>136</v>
      </c>
      <c r="B12" s="132"/>
      <c r="C12" s="1675" t="s">
        <v>137</v>
      </c>
      <c r="D12" s="1676"/>
      <c r="E12" s="1676"/>
      <c r="F12" s="1677"/>
      <c r="G12" s="131" t="s">
        <v>138</v>
      </c>
      <c r="H12" s="132"/>
      <c r="I12" s="132"/>
      <c r="J12" s="133" t="s">
        <v>139</v>
      </c>
      <c r="K12" s="134"/>
      <c r="L12" s="135"/>
      <c r="M12" s="136" t="s">
        <v>140</v>
      </c>
      <c r="N12" s="1678" t="s">
        <v>141</v>
      </c>
      <c r="O12" s="1679"/>
      <c r="P12" s="1679"/>
      <c r="Q12" s="1679"/>
      <c r="R12" s="1680"/>
      <c r="S12" s="1681" t="s">
        <v>29</v>
      </c>
    </row>
    <row r="13" spans="1:19" s="125" customFormat="1">
      <c r="A13" s="137" t="s">
        <v>27</v>
      </c>
      <c r="B13" s="132"/>
      <c r="C13" s="1684" t="s">
        <v>142</v>
      </c>
      <c r="D13" s="1685"/>
      <c r="E13" s="1685"/>
      <c r="F13" s="1686"/>
      <c r="G13" s="137" t="s">
        <v>143</v>
      </c>
      <c r="H13" s="132"/>
      <c r="I13" s="132"/>
      <c r="J13" s="1681" t="s">
        <v>144</v>
      </c>
      <c r="K13" s="1681" t="s">
        <v>145</v>
      </c>
      <c r="L13" s="1681" t="s">
        <v>27</v>
      </c>
      <c r="M13" s="138" t="s">
        <v>146</v>
      </c>
      <c r="N13" s="138" t="s">
        <v>147</v>
      </c>
      <c r="O13" s="139" t="s">
        <v>53</v>
      </c>
      <c r="P13" s="1678" t="s">
        <v>148</v>
      </c>
      <c r="Q13" s="1680"/>
      <c r="R13" s="1681" t="s">
        <v>149</v>
      </c>
      <c r="S13" s="1682"/>
    </row>
    <row r="14" spans="1:19" s="125" customFormat="1">
      <c r="A14" s="140" t="s">
        <v>150</v>
      </c>
      <c r="B14" s="141"/>
      <c r="C14" s="1684" t="s">
        <v>151</v>
      </c>
      <c r="D14" s="1685"/>
      <c r="E14" s="1685"/>
      <c r="F14" s="1686"/>
      <c r="G14" s="140" t="s">
        <v>152</v>
      </c>
      <c r="H14" s="141"/>
      <c r="I14" s="141"/>
      <c r="J14" s="1687"/>
      <c r="K14" s="1687"/>
      <c r="L14" s="1687"/>
      <c r="M14" s="142" t="s">
        <v>153</v>
      </c>
      <c r="N14" s="142" t="s">
        <v>154</v>
      </c>
      <c r="O14" s="143" t="s">
        <v>155</v>
      </c>
      <c r="P14" s="142" t="s">
        <v>156</v>
      </c>
      <c r="Q14" s="142" t="s">
        <v>157</v>
      </c>
      <c r="R14" s="1687"/>
      <c r="S14" s="1683"/>
    </row>
    <row r="15" spans="1:19" s="125" customFormat="1">
      <c r="A15" s="1690"/>
      <c r="B15" s="1691"/>
      <c r="C15" s="1690"/>
      <c r="D15" s="1696"/>
      <c r="E15" s="1696"/>
      <c r="F15" s="1691"/>
      <c r="G15" s="1690"/>
      <c r="H15" s="1696"/>
      <c r="I15" s="1691"/>
      <c r="J15" s="1681"/>
      <c r="K15" s="1681"/>
      <c r="L15" s="1681"/>
      <c r="M15" s="1681"/>
      <c r="N15" s="1681"/>
      <c r="O15" s="1681"/>
      <c r="P15" s="1681"/>
      <c r="Q15" s="1681"/>
      <c r="R15" s="1681"/>
      <c r="S15" s="1681"/>
    </row>
    <row r="16" spans="1:19" s="125" customFormat="1" ht="24" customHeight="1">
      <c r="A16" s="1692"/>
      <c r="B16" s="1693"/>
      <c r="C16" s="1692"/>
      <c r="D16" s="1697"/>
      <c r="E16" s="1697"/>
      <c r="F16" s="1693"/>
      <c r="G16" s="1692"/>
      <c r="H16" s="1697"/>
      <c r="I16" s="1693"/>
      <c r="J16" s="1682"/>
      <c r="K16" s="1682"/>
      <c r="L16" s="1682"/>
      <c r="M16" s="1682"/>
      <c r="N16" s="1682"/>
      <c r="O16" s="1682"/>
      <c r="P16" s="1682"/>
      <c r="Q16" s="1682"/>
      <c r="R16" s="1682"/>
      <c r="S16" s="1682"/>
    </row>
    <row r="17" spans="1:19" s="125" customFormat="1" ht="7.5" customHeight="1">
      <c r="A17" s="1692"/>
      <c r="B17" s="1693"/>
      <c r="C17" s="1692"/>
      <c r="D17" s="1697"/>
      <c r="E17" s="1697"/>
      <c r="F17" s="1693"/>
      <c r="G17" s="1692"/>
      <c r="H17" s="1697"/>
      <c r="I17" s="1693"/>
      <c r="J17" s="1682"/>
      <c r="K17" s="1682"/>
      <c r="L17" s="1682"/>
      <c r="M17" s="1682"/>
      <c r="N17" s="1682"/>
      <c r="O17" s="1682"/>
      <c r="P17" s="1682"/>
      <c r="Q17" s="1682"/>
      <c r="R17" s="1682"/>
      <c r="S17" s="1682"/>
    </row>
    <row r="18" spans="1:19" s="125" customFormat="1" ht="9" customHeight="1">
      <c r="A18" s="1692"/>
      <c r="B18" s="1693"/>
      <c r="C18" s="1692"/>
      <c r="D18" s="1697"/>
      <c r="E18" s="1697"/>
      <c r="F18" s="1693"/>
      <c r="G18" s="1692"/>
      <c r="H18" s="1697"/>
      <c r="I18" s="1693"/>
      <c r="J18" s="1682"/>
      <c r="K18" s="1682"/>
      <c r="L18" s="1682"/>
      <c r="M18" s="1682"/>
      <c r="N18" s="1682"/>
      <c r="O18" s="1682"/>
      <c r="P18" s="1682"/>
      <c r="Q18" s="1682"/>
      <c r="R18" s="1682"/>
      <c r="S18" s="1682"/>
    </row>
    <row r="19" spans="1:19" s="125" customFormat="1">
      <c r="A19" s="1694"/>
      <c r="B19" s="1695"/>
      <c r="C19" s="1694"/>
      <c r="D19" s="1698"/>
      <c r="E19" s="1698"/>
      <c r="F19" s="1695"/>
      <c r="G19" s="1694"/>
      <c r="H19" s="1698"/>
      <c r="I19" s="1695"/>
      <c r="J19" s="1683"/>
      <c r="K19" s="1683"/>
      <c r="L19" s="1683"/>
      <c r="M19" s="1683"/>
      <c r="N19" s="1683"/>
      <c r="O19" s="1683"/>
      <c r="P19" s="1683"/>
      <c r="Q19" s="1683"/>
      <c r="R19" s="1683"/>
      <c r="S19" s="1683"/>
    </row>
    <row r="20" spans="1:19" s="125" customFormat="1">
      <c r="A20" s="144"/>
      <c r="B20" s="144"/>
      <c r="C20" s="144"/>
      <c r="D20" s="144"/>
      <c r="E20" s="144"/>
      <c r="F20" s="144"/>
      <c r="G20" s="144"/>
      <c r="H20" s="144"/>
      <c r="I20" s="144"/>
      <c r="J20" s="144"/>
      <c r="K20" s="144"/>
      <c r="L20" s="144"/>
      <c r="M20" s="144"/>
      <c r="N20" s="144"/>
      <c r="O20" s="144"/>
      <c r="P20" s="144"/>
      <c r="Q20" s="144"/>
      <c r="R20" s="144"/>
      <c r="S20" s="144"/>
    </row>
    <row r="21" spans="1:19" s="125" customFormat="1">
      <c r="A21" s="144"/>
      <c r="B21" s="144"/>
      <c r="C21" s="144"/>
      <c r="D21" s="144"/>
      <c r="E21" s="144"/>
      <c r="F21" s="144"/>
      <c r="G21" s="144"/>
      <c r="H21" s="144"/>
      <c r="I21" s="144"/>
      <c r="J21" s="144"/>
      <c r="K21" s="144"/>
      <c r="L21" s="144"/>
      <c r="M21" s="144"/>
      <c r="N21" s="144"/>
      <c r="O21" s="144"/>
      <c r="P21" s="144"/>
      <c r="Q21" s="144"/>
      <c r="R21" s="144"/>
      <c r="S21" s="144"/>
    </row>
    <row r="22" spans="1:19" s="125" customFormat="1" ht="28">
      <c r="A22" s="145" t="s">
        <v>158</v>
      </c>
      <c r="B22" s="1699" t="s">
        <v>41</v>
      </c>
      <c r="C22" s="1700"/>
      <c r="D22" s="1700"/>
      <c r="E22" s="1700"/>
      <c r="F22" s="1700"/>
      <c r="G22" s="1700"/>
      <c r="H22" s="1700"/>
      <c r="I22" s="1700"/>
      <c r="J22" s="1701"/>
      <c r="K22" s="1699" t="s">
        <v>151</v>
      </c>
      <c r="L22" s="1700"/>
      <c r="M22" s="1700"/>
      <c r="N22" s="1700"/>
      <c r="O22" s="1700"/>
      <c r="P22" s="1700"/>
      <c r="Q22" s="1700"/>
      <c r="R22" s="1700"/>
      <c r="S22" s="1701"/>
    </row>
    <row r="23" spans="1:19" s="125" customFormat="1" ht="13.5" customHeight="1">
      <c r="A23" s="146" t="s">
        <v>159</v>
      </c>
      <c r="B23" s="1688" t="s">
        <v>160</v>
      </c>
      <c r="C23" s="1688"/>
      <c r="D23" s="1688"/>
      <c r="E23" s="1688"/>
      <c r="F23" s="1688"/>
      <c r="G23" s="1688"/>
      <c r="H23" s="1688"/>
      <c r="I23" s="1688"/>
      <c r="J23" s="1688"/>
      <c r="K23" s="1689" t="s">
        <v>161</v>
      </c>
      <c r="L23" s="1689"/>
      <c r="M23" s="1689"/>
      <c r="N23" s="1689"/>
      <c r="O23" s="1689"/>
      <c r="P23" s="1689"/>
      <c r="Q23" s="1689"/>
      <c r="R23" s="1689"/>
      <c r="S23" s="1689"/>
    </row>
    <row r="24" spans="1:19" s="125" customFormat="1" ht="31.5" customHeight="1">
      <c r="A24" s="147" t="s">
        <v>111</v>
      </c>
      <c r="B24" s="1688" t="s">
        <v>162</v>
      </c>
      <c r="C24" s="1688"/>
      <c r="D24" s="1688"/>
      <c r="E24" s="1688"/>
      <c r="F24" s="1688"/>
      <c r="G24" s="1688"/>
      <c r="H24" s="1688"/>
      <c r="I24" s="1688"/>
      <c r="J24" s="1688"/>
      <c r="K24" s="1689" t="s">
        <v>163</v>
      </c>
      <c r="L24" s="1689"/>
      <c r="M24" s="1689"/>
      <c r="N24" s="1689"/>
      <c r="O24" s="1689"/>
      <c r="P24" s="1689"/>
      <c r="Q24" s="1689"/>
      <c r="R24" s="1689"/>
      <c r="S24" s="1689"/>
    </row>
    <row r="25" spans="1:19" s="125" customFormat="1" ht="47.75" customHeight="1">
      <c r="A25" s="147" t="s">
        <v>113</v>
      </c>
      <c r="B25" s="1688" t="s">
        <v>164</v>
      </c>
      <c r="C25" s="1688"/>
      <c r="D25" s="1688"/>
      <c r="E25" s="1688"/>
      <c r="F25" s="1688"/>
      <c r="G25" s="1688"/>
      <c r="H25" s="1688"/>
      <c r="I25" s="1688"/>
      <c r="J25" s="1688"/>
      <c r="K25" s="1689" t="s">
        <v>165</v>
      </c>
      <c r="L25" s="1689"/>
      <c r="M25" s="1689"/>
      <c r="N25" s="1689"/>
      <c r="O25" s="1689"/>
      <c r="P25" s="1689"/>
      <c r="Q25" s="1689"/>
      <c r="R25" s="1689"/>
      <c r="S25" s="1689"/>
    </row>
    <row r="26" spans="1:19" s="125" customFormat="1" ht="42" customHeight="1">
      <c r="A26" s="147" t="s">
        <v>166</v>
      </c>
      <c r="B26" s="1688" t="s">
        <v>167</v>
      </c>
      <c r="C26" s="1688"/>
      <c r="D26" s="1688"/>
      <c r="E26" s="1688"/>
      <c r="F26" s="1688"/>
      <c r="G26" s="1688"/>
      <c r="H26" s="1688"/>
      <c r="I26" s="1688"/>
      <c r="J26" s="1688"/>
      <c r="K26" s="1689" t="s">
        <v>168</v>
      </c>
      <c r="L26" s="1689"/>
      <c r="M26" s="1689"/>
      <c r="N26" s="1689"/>
      <c r="O26" s="1689"/>
      <c r="P26" s="1689"/>
      <c r="Q26" s="1689"/>
      <c r="R26" s="1689"/>
      <c r="S26" s="1689"/>
    </row>
    <row r="27" spans="1:19" s="125" customFormat="1" ht="13.5" customHeight="1">
      <c r="A27" s="147">
        <v>2</v>
      </c>
      <c r="B27" s="1688" t="s">
        <v>121</v>
      </c>
      <c r="C27" s="1688"/>
      <c r="D27" s="1688"/>
      <c r="E27" s="1688"/>
      <c r="F27" s="1688"/>
      <c r="G27" s="1688"/>
      <c r="H27" s="1688"/>
      <c r="I27" s="1688"/>
      <c r="J27" s="1688"/>
      <c r="K27" s="1689" t="s">
        <v>169</v>
      </c>
      <c r="L27" s="1689"/>
      <c r="M27" s="1689"/>
      <c r="N27" s="1689"/>
      <c r="O27" s="1689"/>
      <c r="P27" s="1689"/>
      <c r="Q27" s="1689"/>
      <c r="R27" s="1689"/>
      <c r="S27" s="1689"/>
    </row>
    <row r="28" spans="1:19" s="125" customFormat="1" ht="27" customHeight="1">
      <c r="A28" s="147">
        <v>3</v>
      </c>
      <c r="B28" s="1688" t="s">
        <v>123</v>
      </c>
      <c r="C28" s="1688"/>
      <c r="D28" s="1688"/>
      <c r="E28" s="1688"/>
      <c r="F28" s="1688"/>
      <c r="G28" s="1688"/>
      <c r="H28" s="1688"/>
      <c r="I28" s="1688"/>
      <c r="J28" s="1688"/>
      <c r="K28" s="1689" t="s">
        <v>170</v>
      </c>
      <c r="L28" s="1689"/>
      <c r="M28" s="1689"/>
      <c r="N28" s="1689"/>
      <c r="O28" s="1689"/>
      <c r="P28" s="1689"/>
      <c r="Q28" s="1689"/>
      <c r="R28" s="1689"/>
      <c r="S28" s="1689"/>
    </row>
    <row r="29" spans="1:19" s="125" customFormat="1" ht="13.5" customHeight="1">
      <c r="A29" s="147">
        <v>4</v>
      </c>
      <c r="B29" s="1688" t="s">
        <v>128</v>
      </c>
      <c r="C29" s="1688"/>
      <c r="D29" s="1688"/>
      <c r="E29" s="1688"/>
      <c r="F29" s="1688"/>
      <c r="G29" s="1688"/>
      <c r="H29" s="1688"/>
      <c r="I29" s="1688"/>
      <c r="J29" s="1688"/>
      <c r="K29" s="1689" t="s">
        <v>171</v>
      </c>
      <c r="L29" s="1689"/>
      <c r="M29" s="1689"/>
      <c r="N29" s="1689"/>
      <c r="O29" s="1689"/>
      <c r="P29" s="1689"/>
      <c r="Q29" s="1689"/>
      <c r="R29" s="1689"/>
      <c r="S29" s="1689"/>
    </row>
    <row r="30" spans="1:19" s="125" customFormat="1" ht="13.5" customHeight="1">
      <c r="A30" s="147">
        <v>5</v>
      </c>
      <c r="B30" s="1688" t="s">
        <v>132</v>
      </c>
      <c r="C30" s="1688"/>
      <c r="D30" s="1688"/>
      <c r="E30" s="1688"/>
      <c r="F30" s="1688"/>
      <c r="G30" s="1688"/>
      <c r="H30" s="1688"/>
      <c r="I30" s="1688"/>
      <c r="J30" s="1688"/>
      <c r="K30" s="1689" t="s">
        <v>172</v>
      </c>
      <c r="L30" s="1689"/>
      <c r="M30" s="1689"/>
      <c r="N30" s="1689"/>
      <c r="O30" s="1689"/>
      <c r="P30" s="1689"/>
      <c r="Q30" s="1689"/>
      <c r="R30" s="1689"/>
      <c r="S30" s="1689"/>
    </row>
    <row r="31" spans="1:19" s="125" customFormat="1" ht="13.5" customHeight="1">
      <c r="A31" s="147">
        <v>6</v>
      </c>
      <c r="B31" s="1688" t="s">
        <v>133</v>
      </c>
      <c r="C31" s="1688"/>
      <c r="D31" s="1688"/>
      <c r="E31" s="1688"/>
      <c r="F31" s="1688"/>
      <c r="G31" s="1688"/>
      <c r="H31" s="1688"/>
      <c r="I31" s="1688"/>
      <c r="J31" s="1688"/>
      <c r="K31" s="1689" t="s">
        <v>173</v>
      </c>
      <c r="L31" s="1689"/>
      <c r="M31" s="1689"/>
      <c r="N31" s="1689"/>
      <c r="O31" s="1689"/>
      <c r="P31" s="1689"/>
      <c r="Q31" s="1689"/>
      <c r="R31" s="1689"/>
      <c r="S31" s="1689"/>
    </row>
    <row r="32" spans="1:19" s="125" customFormat="1" ht="13.5" customHeight="1">
      <c r="A32" s="147">
        <v>7</v>
      </c>
      <c r="B32" s="1688" t="s">
        <v>116</v>
      </c>
      <c r="C32" s="1688"/>
      <c r="D32" s="1688"/>
      <c r="E32" s="1688"/>
      <c r="F32" s="1688"/>
      <c r="G32" s="1688"/>
      <c r="H32" s="1688"/>
      <c r="I32" s="1688"/>
      <c r="J32" s="1688"/>
      <c r="K32" s="1689" t="s">
        <v>174</v>
      </c>
      <c r="L32" s="1689"/>
      <c r="M32" s="1689"/>
      <c r="N32" s="1689"/>
      <c r="O32" s="1689"/>
      <c r="P32" s="1689"/>
      <c r="Q32" s="1689"/>
      <c r="R32" s="1689"/>
      <c r="S32" s="1689"/>
    </row>
    <row r="33" spans="1:19" s="125" customFormat="1" ht="25.5" customHeight="1">
      <c r="A33" s="147">
        <v>8</v>
      </c>
      <c r="B33" s="1688" t="s">
        <v>124</v>
      </c>
      <c r="C33" s="1688"/>
      <c r="D33" s="1688"/>
      <c r="E33" s="1688"/>
      <c r="F33" s="1688"/>
      <c r="G33" s="1688"/>
      <c r="H33" s="1688"/>
      <c r="I33" s="1688"/>
      <c r="J33" s="1688"/>
      <c r="K33" s="1689" t="s">
        <v>175</v>
      </c>
      <c r="L33" s="1689"/>
      <c r="M33" s="1689"/>
      <c r="N33" s="1689"/>
      <c r="O33" s="1689"/>
      <c r="P33" s="1689"/>
      <c r="Q33" s="1689"/>
      <c r="R33" s="1689"/>
      <c r="S33" s="1689"/>
    </row>
    <row r="34" spans="1:19" s="125" customFormat="1" ht="13.5" customHeight="1">
      <c r="A34" s="147">
        <v>9</v>
      </c>
      <c r="B34" s="1688" t="s">
        <v>176</v>
      </c>
      <c r="C34" s="1688"/>
      <c r="D34" s="1688"/>
      <c r="E34" s="1688"/>
      <c r="F34" s="1688"/>
      <c r="G34" s="1688"/>
      <c r="H34" s="1688"/>
      <c r="I34" s="1688"/>
      <c r="J34" s="1688"/>
      <c r="K34" s="1689" t="s">
        <v>177</v>
      </c>
      <c r="L34" s="1689"/>
      <c r="M34" s="1689"/>
      <c r="N34" s="1689"/>
      <c r="O34" s="1689"/>
      <c r="P34" s="1689"/>
      <c r="Q34" s="1689"/>
      <c r="R34" s="1689"/>
      <c r="S34" s="1689"/>
    </row>
    <row r="35" spans="1:19" s="125" customFormat="1" ht="13.5" customHeight="1">
      <c r="A35" s="147">
        <v>10</v>
      </c>
      <c r="B35" s="1688" t="s">
        <v>117</v>
      </c>
      <c r="C35" s="1688"/>
      <c r="D35" s="1688"/>
      <c r="E35" s="1688"/>
      <c r="F35" s="1688"/>
      <c r="G35" s="1688"/>
      <c r="H35" s="1688"/>
      <c r="I35" s="1688"/>
      <c r="J35" s="1688"/>
      <c r="K35" s="1689" t="s">
        <v>178</v>
      </c>
      <c r="L35" s="1689"/>
      <c r="M35" s="1689"/>
      <c r="N35" s="1689"/>
      <c r="O35" s="1689"/>
      <c r="P35" s="1689"/>
      <c r="Q35" s="1689"/>
      <c r="R35" s="1689"/>
      <c r="S35" s="1689"/>
    </row>
    <row r="36" spans="1:19" s="125" customFormat="1" ht="13.5" customHeight="1">
      <c r="A36" s="147">
        <v>11</v>
      </c>
      <c r="B36" s="1688" t="s">
        <v>179</v>
      </c>
      <c r="C36" s="1688"/>
      <c r="D36" s="1688"/>
      <c r="E36" s="1688"/>
      <c r="F36" s="1688"/>
      <c r="G36" s="1688"/>
      <c r="H36" s="1688"/>
      <c r="I36" s="1688"/>
      <c r="J36" s="1688"/>
      <c r="K36" s="1689" t="s">
        <v>180</v>
      </c>
      <c r="L36" s="1689"/>
      <c r="M36" s="1689"/>
      <c r="N36" s="1689"/>
      <c r="O36" s="1689"/>
      <c r="P36" s="1689"/>
      <c r="Q36" s="1689"/>
      <c r="R36" s="1689"/>
      <c r="S36" s="1689"/>
    </row>
    <row r="37" spans="1:19" s="125" customFormat="1" ht="13.5" customHeight="1">
      <c r="A37" s="147">
        <v>12</v>
      </c>
      <c r="B37" s="1688" t="s">
        <v>125</v>
      </c>
      <c r="C37" s="1688"/>
      <c r="D37" s="1688"/>
      <c r="E37" s="1688"/>
      <c r="F37" s="1688"/>
      <c r="G37" s="1688"/>
      <c r="H37" s="1688"/>
      <c r="I37" s="1688"/>
      <c r="J37" s="1688"/>
      <c r="K37" s="1689" t="s">
        <v>181</v>
      </c>
      <c r="L37" s="1689"/>
      <c r="M37" s="1689"/>
      <c r="N37" s="1689"/>
      <c r="O37" s="1689"/>
      <c r="P37" s="1689"/>
      <c r="Q37" s="1689"/>
      <c r="R37" s="1689"/>
      <c r="S37" s="1689"/>
    </row>
    <row r="38" spans="1:19" s="125" customFormat="1" ht="13.5" customHeight="1">
      <c r="A38" s="147">
        <v>13</v>
      </c>
      <c r="B38" s="1688" t="s">
        <v>130</v>
      </c>
      <c r="C38" s="1688"/>
      <c r="D38" s="1688"/>
      <c r="E38" s="1688"/>
      <c r="F38" s="1688"/>
      <c r="G38" s="1688"/>
      <c r="H38" s="1688"/>
      <c r="I38" s="1688"/>
      <c r="J38" s="1688"/>
      <c r="K38" s="1689" t="s">
        <v>182</v>
      </c>
      <c r="L38" s="1689"/>
      <c r="M38" s="1689"/>
      <c r="N38" s="1689"/>
      <c r="O38" s="1689"/>
      <c r="P38" s="1689"/>
      <c r="Q38" s="1689"/>
      <c r="R38" s="1689"/>
      <c r="S38" s="1689"/>
    </row>
    <row r="39" spans="1:19" s="125" customFormat="1" ht="13.5" customHeight="1">
      <c r="A39" s="147">
        <v>14</v>
      </c>
      <c r="B39" s="1688" t="s">
        <v>134</v>
      </c>
      <c r="C39" s="1688"/>
      <c r="D39" s="1688"/>
      <c r="E39" s="1688"/>
      <c r="F39" s="1688"/>
      <c r="G39" s="1688"/>
      <c r="H39" s="1688"/>
      <c r="I39" s="1688"/>
      <c r="J39" s="1688"/>
      <c r="K39" s="1689" t="s">
        <v>183</v>
      </c>
      <c r="L39" s="1689"/>
      <c r="M39" s="1689"/>
      <c r="N39" s="1689"/>
      <c r="O39" s="1689"/>
      <c r="P39" s="1689"/>
      <c r="Q39" s="1689"/>
      <c r="R39" s="1689"/>
      <c r="S39" s="1689"/>
    </row>
    <row r="40" spans="1:19" s="125" customFormat="1" ht="35.25" customHeight="1">
      <c r="A40" s="148">
        <v>15</v>
      </c>
      <c r="B40" s="1688" t="s">
        <v>184</v>
      </c>
      <c r="C40" s="1688"/>
      <c r="D40" s="1688"/>
      <c r="E40" s="1688"/>
      <c r="F40" s="1688"/>
      <c r="G40" s="1688"/>
      <c r="H40" s="1688"/>
      <c r="I40" s="1688"/>
      <c r="J40" s="1688"/>
      <c r="K40" s="1689" t="s">
        <v>185</v>
      </c>
      <c r="L40" s="1689"/>
      <c r="M40" s="1689"/>
      <c r="N40" s="1689"/>
      <c r="O40" s="1689"/>
      <c r="P40" s="1689"/>
      <c r="Q40" s="1689"/>
      <c r="R40" s="1689"/>
      <c r="S40" s="1689"/>
    </row>
    <row r="41" spans="1:19" s="125" customFormat="1" ht="30.75" customHeight="1">
      <c r="A41" s="148">
        <v>16</v>
      </c>
      <c r="B41" s="1688" t="s">
        <v>186</v>
      </c>
      <c r="C41" s="1688"/>
      <c r="D41" s="1688"/>
      <c r="E41" s="1688"/>
      <c r="F41" s="1688"/>
      <c r="G41" s="1688"/>
      <c r="H41" s="1688"/>
      <c r="I41" s="1688"/>
      <c r="J41" s="1688"/>
      <c r="K41" s="1689" t="s">
        <v>187</v>
      </c>
      <c r="L41" s="1689"/>
      <c r="M41" s="1689"/>
      <c r="N41" s="1689"/>
      <c r="O41" s="1689"/>
      <c r="P41" s="1689"/>
      <c r="Q41" s="1689"/>
      <c r="R41" s="1689"/>
      <c r="S41" s="1689"/>
    </row>
    <row r="42" spans="1:19" s="125" customFormat="1" ht="29.25" customHeight="1">
      <c r="A42" s="148">
        <v>17</v>
      </c>
      <c r="B42" s="1688" t="s">
        <v>188</v>
      </c>
      <c r="C42" s="1688"/>
      <c r="D42" s="1688"/>
      <c r="E42" s="1688"/>
      <c r="F42" s="1688"/>
      <c r="G42" s="1688"/>
      <c r="H42" s="1688"/>
      <c r="I42" s="1688"/>
      <c r="J42" s="1688"/>
      <c r="K42" s="1689" t="s">
        <v>189</v>
      </c>
      <c r="L42" s="1689"/>
      <c r="M42" s="1689"/>
      <c r="N42" s="1689"/>
      <c r="O42" s="1689"/>
      <c r="P42" s="1689"/>
      <c r="Q42" s="1689"/>
      <c r="R42" s="1689"/>
      <c r="S42" s="1689"/>
    </row>
    <row r="43" spans="1:19" s="125" customFormat="1" ht="26" customHeight="1">
      <c r="A43" s="1699" t="s">
        <v>190</v>
      </c>
      <c r="B43" s="1700"/>
      <c r="C43" s="1700"/>
      <c r="D43" s="1700"/>
      <c r="E43" s="1700"/>
      <c r="F43" s="1700"/>
      <c r="G43" s="1700"/>
      <c r="H43" s="1700"/>
      <c r="I43" s="1700"/>
      <c r="J43" s="1701"/>
      <c r="K43" s="1702" t="s">
        <v>191</v>
      </c>
      <c r="L43" s="1702"/>
      <c r="M43" s="1702"/>
      <c r="N43" s="1702"/>
      <c r="O43" s="1702"/>
      <c r="P43" s="1702"/>
      <c r="Q43" s="1702"/>
      <c r="R43" s="1702"/>
      <c r="S43" s="1702"/>
    </row>
    <row r="44" spans="1:19" s="125" customFormat="1" ht="27.75" customHeight="1">
      <c r="A44" s="148">
        <v>18</v>
      </c>
      <c r="B44" s="1688" t="s">
        <v>192</v>
      </c>
      <c r="C44" s="1688"/>
      <c r="D44" s="1688"/>
      <c r="E44" s="1688"/>
      <c r="F44" s="1688"/>
      <c r="G44" s="1688"/>
      <c r="H44" s="1688"/>
      <c r="I44" s="1688"/>
      <c r="J44" s="1688"/>
      <c r="K44" s="1689" t="s">
        <v>193</v>
      </c>
      <c r="L44" s="1689"/>
      <c r="M44" s="1689"/>
      <c r="N44" s="1689"/>
      <c r="O44" s="1689"/>
      <c r="P44" s="1689"/>
      <c r="Q44" s="1689"/>
      <c r="R44" s="1689"/>
      <c r="S44" s="1689"/>
    </row>
    <row r="45" spans="1:19" s="125" customFormat="1" ht="27.75" customHeight="1">
      <c r="A45" s="148">
        <v>19</v>
      </c>
      <c r="B45" s="1688" t="s">
        <v>194</v>
      </c>
      <c r="C45" s="1688"/>
      <c r="D45" s="1688"/>
      <c r="E45" s="1688"/>
      <c r="F45" s="1688"/>
      <c r="G45" s="1688"/>
      <c r="H45" s="1688"/>
      <c r="I45" s="1688"/>
      <c r="J45" s="1688"/>
      <c r="K45" s="1689" t="s">
        <v>195</v>
      </c>
      <c r="L45" s="1689"/>
      <c r="M45" s="1689"/>
      <c r="N45" s="1689"/>
      <c r="O45" s="1689"/>
      <c r="P45" s="1689"/>
      <c r="Q45" s="1689"/>
      <c r="R45" s="1689"/>
      <c r="S45" s="1689"/>
    </row>
    <row r="46" spans="1:19" s="125" customFormat="1" ht="30" customHeight="1">
      <c r="A46" s="148">
        <v>20</v>
      </c>
      <c r="B46" s="1688" t="s">
        <v>196</v>
      </c>
      <c r="C46" s="1688"/>
      <c r="D46" s="1688"/>
      <c r="E46" s="1688"/>
      <c r="F46" s="1688"/>
      <c r="G46" s="1688"/>
      <c r="H46" s="1688"/>
      <c r="I46" s="1688"/>
      <c r="J46" s="1688"/>
      <c r="K46" s="1689" t="s">
        <v>197</v>
      </c>
      <c r="L46" s="1689"/>
      <c r="M46" s="1689"/>
      <c r="N46" s="1689"/>
      <c r="O46" s="1689"/>
      <c r="P46" s="1689"/>
      <c r="Q46" s="1689"/>
      <c r="R46" s="1689"/>
      <c r="S46" s="1689"/>
    </row>
    <row r="47" spans="1:19" s="125" customFormat="1" ht="33" customHeight="1">
      <c r="A47" s="148">
        <v>21</v>
      </c>
      <c r="B47" s="1688" t="s">
        <v>198</v>
      </c>
      <c r="C47" s="1688"/>
      <c r="D47" s="1688"/>
      <c r="E47" s="1688"/>
      <c r="F47" s="1688"/>
      <c r="G47" s="1688"/>
      <c r="H47" s="1688"/>
      <c r="I47" s="1688"/>
      <c r="J47" s="1688"/>
      <c r="K47" s="1689" t="s">
        <v>199</v>
      </c>
      <c r="L47" s="1689"/>
      <c r="M47" s="1689"/>
      <c r="N47" s="1689"/>
      <c r="O47" s="1689"/>
      <c r="P47" s="1689"/>
      <c r="Q47" s="1689"/>
      <c r="R47" s="1689"/>
      <c r="S47" s="1689"/>
    </row>
    <row r="48" spans="1:19" s="125" customFormat="1" ht="13.5" customHeight="1">
      <c r="A48" s="1699" t="s">
        <v>200</v>
      </c>
      <c r="B48" s="1700"/>
      <c r="C48" s="1700"/>
      <c r="D48" s="1700"/>
      <c r="E48" s="1700"/>
      <c r="F48" s="1700"/>
      <c r="G48" s="1700"/>
      <c r="H48" s="1700"/>
      <c r="I48" s="1700"/>
      <c r="J48" s="1701"/>
      <c r="K48" s="1702" t="s">
        <v>201</v>
      </c>
      <c r="L48" s="1702"/>
      <c r="M48" s="1702"/>
      <c r="N48" s="1702"/>
      <c r="O48" s="1702"/>
      <c r="P48" s="1702"/>
      <c r="Q48" s="1702"/>
      <c r="R48" s="1702"/>
      <c r="S48" s="1702"/>
    </row>
    <row r="49" spans="1:19" s="125" customFormat="1" ht="37.5" customHeight="1">
      <c r="A49" s="148">
        <v>22</v>
      </c>
      <c r="B49" s="1688" t="s">
        <v>202</v>
      </c>
      <c r="C49" s="1688"/>
      <c r="D49" s="1688"/>
      <c r="E49" s="1688"/>
      <c r="F49" s="1688"/>
      <c r="G49" s="1688"/>
      <c r="H49" s="1688"/>
      <c r="I49" s="1688"/>
      <c r="J49" s="1688"/>
      <c r="K49" s="1689" t="s">
        <v>203</v>
      </c>
      <c r="L49" s="1689"/>
      <c r="M49" s="1689"/>
      <c r="N49" s="1689"/>
      <c r="O49" s="1689"/>
      <c r="P49" s="1689"/>
      <c r="Q49" s="1689"/>
      <c r="R49" s="1689"/>
      <c r="S49" s="1689"/>
    </row>
    <row r="50" spans="1:19" s="125" customFormat="1" ht="36" customHeight="1">
      <c r="A50" s="148">
        <v>23</v>
      </c>
      <c r="B50" s="1688" t="s">
        <v>204</v>
      </c>
      <c r="C50" s="1688"/>
      <c r="D50" s="1688"/>
      <c r="E50" s="1688"/>
      <c r="F50" s="1688"/>
      <c r="G50" s="1688"/>
      <c r="H50" s="1688"/>
      <c r="I50" s="1688"/>
      <c r="J50" s="1688"/>
      <c r="K50" s="1689" t="s">
        <v>205</v>
      </c>
      <c r="L50" s="1689"/>
      <c r="M50" s="1689"/>
      <c r="N50" s="1689"/>
      <c r="O50" s="1689"/>
      <c r="P50" s="1689"/>
      <c r="Q50" s="1689"/>
      <c r="R50" s="1689"/>
      <c r="S50" s="1689"/>
    </row>
    <row r="51" spans="1:19" s="125" customFormat="1" ht="13.5" customHeight="1">
      <c r="A51" s="148">
        <v>24</v>
      </c>
      <c r="B51" s="1688" t="s">
        <v>206</v>
      </c>
      <c r="C51" s="1688"/>
      <c r="D51" s="1688"/>
      <c r="E51" s="1688"/>
      <c r="F51" s="1688"/>
      <c r="G51" s="1688"/>
      <c r="H51" s="1688"/>
      <c r="I51" s="1688"/>
      <c r="J51" s="1688"/>
      <c r="K51" s="1689" t="s">
        <v>207</v>
      </c>
      <c r="L51" s="1689"/>
      <c r="M51" s="1689"/>
      <c r="N51" s="1689"/>
      <c r="O51" s="1689"/>
      <c r="P51" s="1689"/>
      <c r="Q51" s="1689"/>
      <c r="R51" s="1689"/>
      <c r="S51" s="1689"/>
    </row>
    <row r="52" spans="1:19" s="125" customFormat="1" ht="31.5" customHeight="1">
      <c r="A52" s="148">
        <v>25</v>
      </c>
      <c r="B52" s="1688" t="s">
        <v>149</v>
      </c>
      <c r="C52" s="1688"/>
      <c r="D52" s="1688"/>
      <c r="E52" s="1688"/>
      <c r="F52" s="1688"/>
      <c r="G52" s="1688"/>
      <c r="H52" s="1688"/>
      <c r="I52" s="1688"/>
      <c r="J52" s="1688"/>
      <c r="K52" s="1689" t="s">
        <v>208</v>
      </c>
      <c r="L52" s="1689"/>
      <c r="M52" s="1689"/>
      <c r="N52" s="1689"/>
      <c r="O52" s="1689"/>
      <c r="P52" s="1689"/>
      <c r="Q52" s="1689"/>
      <c r="R52" s="1689"/>
      <c r="S52" s="1689"/>
    </row>
    <row r="53" spans="1:19" s="125" customFormat="1" ht="33.75" customHeight="1">
      <c r="A53" s="148">
        <v>26</v>
      </c>
      <c r="B53" s="1688" t="s">
        <v>29</v>
      </c>
      <c r="C53" s="1688"/>
      <c r="D53" s="1688"/>
      <c r="E53" s="1688"/>
      <c r="F53" s="1688"/>
      <c r="G53" s="1688"/>
      <c r="H53" s="1688"/>
      <c r="I53" s="1688"/>
      <c r="J53" s="1688"/>
      <c r="K53" s="1689" t="s">
        <v>209</v>
      </c>
      <c r="L53" s="1689"/>
      <c r="M53" s="1689"/>
      <c r="N53" s="1689"/>
      <c r="O53" s="1689"/>
      <c r="P53" s="1689"/>
      <c r="Q53" s="1689"/>
      <c r="R53" s="1689"/>
      <c r="S53" s="1689"/>
    </row>
  </sheetData>
  <mergeCells count="109">
    <mergeCell ref="B51:J51"/>
    <mergeCell ref="K51:S51"/>
    <mergeCell ref="B52:J52"/>
    <mergeCell ref="K52:S52"/>
    <mergeCell ref="B53:J53"/>
    <mergeCell ref="K53:S53"/>
    <mergeCell ref="A48:J48"/>
    <mergeCell ref="K48:S48"/>
    <mergeCell ref="B49:J49"/>
    <mergeCell ref="K49:S49"/>
    <mergeCell ref="B50:J50"/>
    <mergeCell ref="K50:S50"/>
    <mergeCell ref="B45:J45"/>
    <mergeCell ref="K45:S45"/>
    <mergeCell ref="B46:J46"/>
    <mergeCell ref="K46:S46"/>
    <mergeCell ref="B47:J47"/>
    <mergeCell ref="K47:S47"/>
    <mergeCell ref="B42:J42"/>
    <mergeCell ref="K42:S42"/>
    <mergeCell ref="A43:J43"/>
    <mergeCell ref="K43:S43"/>
    <mergeCell ref="B44:J44"/>
    <mergeCell ref="K44:S44"/>
    <mergeCell ref="B39:J39"/>
    <mergeCell ref="K39:S39"/>
    <mergeCell ref="B40:J40"/>
    <mergeCell ref="K40:S40"/>
    <mergeCell ref="B41:J41"/>
    <mergeCell ref="K41:S41"/>
    <mergeCell ref="B36:J36"/>
    <mergeCell ref="K36:S36"/>
    <mergeCell ref="B37:J37"/>
    <mergeCell ref="K37:S37"/>
    <mergeCell ref="B38:J38"/>
    <mergeCell ref="K38:S38"/>
    <mergeCell ref="B33:J33"/>
    <mergeCell ref="K33:S33"/>
    <mergeCell ref="B34:J34"/>
    <mergeCell ref="K34:S34"/>
    <mergeCell ref="B35:J35"/>
    <mergeCell ref="K35:S35"/>
    <mergeCell ref="B30:J30"/>
    <mergeCell ref="K30:S30"/>
    <mergeCell ref="B31:J31"/>
    <mergeCell ref="K31:S31"/>
    <mergeCell ref="B32:J32"/>
    <mergeCell ref="K32:S32"/>
    <mergeCell ref="B28:J28"/>
    <mergeCell ref="K28:S28"/>
    <mergeCell ref="B29:J29"/>
    <mergeCell ref="K29:S29"/>
    <mergeCell ref="B24:J24"/>
    <mergeCell ref="K24:S24"/>
    <mergeCell ref="B25:J25"/>
    <mergeCell ref="K25:S25"/>
    <mergeCell ref="B26:J26"/>
    <mergeCell ref="K26:S26"/>
    <mergeCell ref="B23:J23"/>
    <mergeCell ref="K23:S23"/>
    <mergeCell ref="L15:L19"/>
    <mergeCell ref="M15:M19"/>
    <mergeCell ref="N15:N19"/>
    <mergeCell ref="O15:O19"/>
    <mergeCell ref="P15:P19"/>
    <mergeCell ref="Q15:Q19"/>
    <mergeCell ref="B27:J27"/>
    <mergeCell ref="K27:S27"/>
    <mergeCell ref="A15:B19"/>
    <mergeCell ref="C15:F19"/>
    <mergeCell ref="G15:I19"/>
    <mergeCell ref="J15:J19"/>
    <mergeCell ref="K15:K19"/>
    <mergeCell ref="R15:R19"/>
    <mergeCell ref="S15:S19"/>
    <mergeCell ref="B22:J22"/>
    <mergeCell ref="K22:S22"/>
    <mergeCell ref="N10:S10"/>
    <mergeCell ref="A11:F11"/>
    <mergeCell ref="G11:I11"/>
    <mergeCell ref="J11:M11"/>
    <mergeCell ref="N11:S11"/>
    <mergeCell ref="C12:F12"/>
    <mergeCell ref="N12:R12"/>
    <mergeCell ref="S12:S14"/>
    <mergeCell ref="C13:F13"/>
    <mergeCell ref="J13:J14"/>
    <mergeCell ref="K13:K14"/>
    <mergeCell ref="L13:L14"/>
    <mergeCell ref="P13:Q13"/>
    <mergeCell ref="R13:R14"/>
    <mergeCell ref="C14:F14"/>
    <mergeCell ref="A7:I7"/>
    <mergeCell ref="J7:M7"/>
    <mergeCell ref="N7:S7"/>
    <mergeCell ref="N8:S8"/>
    <mergeCell ref="A9:I9"/>
    <mergeCell ref="J9:M9"/>
    <mergeCell ref="N9:S9"/>
    <mergeCell ref="A1:S2"/>
    <mergeCell ref="A3:A4"/>
    <mergeCell ref="D3:D4"/>
    <mergeCell ref="E3:F3"/>
    <mergeCell ref="G3:G4"/>
    <mergeCell ref="J4:M5"/>
    <mergeCell ref="N4:P5"/>
    <mergeCell ref="Q4:S5"/>
    <mergeCell ref="A5:D5"/>
    <mergeCell ref="E5:I5"/>
  </mergeCells>
  <phoneticPr fontId="186" type="noConversion"/>
  <pageMargins left="0.7" right="0.7" top="0.75" bottom="0.75" header="0.3" footer="0.3"/>
  <drawing r:id="rId1"/>
</worksheet>
</file>

<file path=xl/worksheets/sheet29.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tabColor theme="9" tint="-0.499984740745262"/>
    <pageSetUpPr fitToPage="1"/>
  </sheetPr>
  <dimension ref="A1:O35"/>
  <sheetViews>
    <sheetView showGridLines="0" topLeftCell="B1" zoomScale="70" workbookViewId="0">
      <selection activeCell="C11" sqref="C11"/>
    </sheetView>
  </sheetViews>
  <sheetFormatPr baseColWidth="10" defaultColWidth="0" defaultRowHeight="15" zeroHeight="1"/>
  <cols>
    <col min="1" max="1" width="0.6640625" customWidth="1"/>
    <col min="2" max="2" width="14.6640625" style="91" customWidth="1"/>
    <col min="3" max="3" width="72.6640625" style="87" customWidth="1"/>
    <col min="4" max="4" width="12.6640625" style="87" customWidth="1"/>
    <col min="5" max="5" width="54.5" style="87" customWidth="1"/>
    <col min="6" max="6" width="11.5" style="87" customWidth="1"/>
    <col min="7" max="7" width="1.6640625" customWidth="1"/>
    <col min="8" max="8" width="6.33203125" hidden="1" customWidth="1"/>
    <col min="9" max="9" width="7" hidden="1" customWidth="1"/>
    <col min="10" max="10" width="5.6640625" hidden="1" customWidth="1"/>
    <col min="11" max="11" width="7.6640625" hidden="1" customWidth="1"/>
    <col min="12" max="12" width="11.6640625" hidden="1" customWidth="1"/>
    <col min="13" max="13" width="26.5" hidden="1" customWidth="1"/>
    <col min="14" max="16384" width="9.33203125" hidden="1"/>
  </cols>
  <sheetData>
    <row r="1" spans="2:15" ht="3" customHeight="1" thickBot="1"/>
    <row r="2" spans="2:15">
      <c r="B2" s="1707" t="s">
        <v>633</v>
      </c>
      <c r="C2" s="1708"/>
      <c r="D2" s="1708"/>
      <c r="E2" s="1708"/>
      <c r="F2" s="1709"/>
    </row>
    <row r="3" spans="2:15">
      <c r="B3" s="1710"/>
      <c r="C3" s="1711"/>
      <c r="D3" s="1711"/>
      <c r="E3" s="1711"/>
      <c r="F3" s="1712"/>
    </row>
    <row r="4" spans="2:15" ht="30" customHeight="1">
      <c r="B4" s="100" t="s">
        <v>631</v>
      </c>
      <c r="C4" s="89"/>
      <c r="D4" s="88" t="s">
        <v>76</v>
      </c>
      <c r="E4" s="1713"/>
      <c r="F4" s="1714"/>
      <c r="H4" s="87"/>
      <c r="I4" s="87"/>
      <c r="J4" s="87"/>
      <c r="K4" s="87"/>
      <c r="L4" s="87"/>
      <c r="M4" s="87"/>
      <c r="N4" s="87"/>
      <c r="O4" s="87"/>
    </row>
    <row r="5" spans="2:15" ht="30" customHeight="1">
      <c r="B5" s="100" t="s">
        <v>77</v>
      </c>
      <c r="C5" s="90"/>
      <c r="D5" s="88" t="s">
        <v>78</v>
      </c>
      <c r="E5" s="1713"/>
      <c r="F5" s="1714"/>
      <c r="H5" s="87"/>
      <c r="I5" s="87"/>
      <c r="J5" s="87"/>
      <c r="K5" s="87"/>
      <c r="L5" s="87"/>
      <c r="M5" s="87"/>
      <c r="N5" s="87"/>
      <c r="O5" s="87"/>
    </row>
    <row r="6" spans="2:15">
      <c r="B6" s="1715" t="s">
        <v>634</v>
      </c>
      <c r="C6" s="1716"/>
      <c r="D6" s="1718" t="str">
        <f>IF(M32&lt;&gt;35,"NOT TO REQUIRED STANDARD",IF(L32="Gold","Gold",IF(K32="Silver","Silver",IF(J32="Bronze","Bronze",IF(I32="Blue","Blue",IF(H32="Red","Red","Not to minimum required standard"))))))</f>
        <v>NOT TO REQUIRED STANDARD</v>
      </c>
      <c r="E6" s="1719"/>
      <c r="F6" s="1720"/>
      <c r="H6" s="91"/>
      <c r="I6" s="91"/>
      <c r="J6" s="91"/>
      <c r="K6" s="91" t="s">
        <v>429</v>
      </c>
      <c r="L6" s="91"/>
      <c r="M6" s="91"/>
      <c r="N6" s="91"/>
      <c r="O6" s="91"/>
    </row>
    <row r="7" spans="2:15">
      <c r="B7" s="1717"/>
      <c r="C7" s="1716"/>
      <c r="D7" s="1719"/>
      <c r="E7" s="1719"/>
      <c r="F7" s="1720"/>
      <c r="H7" s="91"/>
      <c r="I7" s="91"/>
      <c r="J7" s="91"/>
      <c r="K7" s="91" t="s">
        <v>430</v>
      </c>
      <c r="L7" s="91"/>
      <c r="M7" s="91"/>
      <c r="N7" s="91"/>
      <c r="O7" s="91"/>
    </row>
    <row r="8" spans="2:15" ht="15" customHeight="1">
      <c r="B8" s="1704"/>
      <c r="C8" s="1705" t="s">
        <v>79</v>
      </c>
      <c r="D8" s="92" t="s">
        <v>80</v>
      </c>
      <c r="E8" s="1705" t="s">
        <v>81</v>
      </c>
      <c r="F8" s="1706" t="s">
        <v>82</v>
      </c>
      <c r="H8" s="1703" t="s">
        <v>431</v>
      </c>
      <c r="I8" s="1703"/>
      <c r="J8" s="1703"/>
      <c r="K8" s="1703"/>
      <c r="L8" s="1703"/>
      <c r="M8" s="91"/>
      <c r="N8" s="91"/>
      <c r="O8" s="91"/>
    </row>
    <row r="9" spans="2:15" ht="14.25" customHeight="1">
      <c r="B9" s="1704"/>
      <c r="C9" s="1705"/>
      <c r="D9" s="92" t="s">
        <v>83</v>
      </c>
      <c r="E9" s="1705"/>
      <c r="F9" s="1706"/>
      <c r="H9" s="91" t="s">
        <v>432</v>
      </c>
      <c r="I9" s="91" t="s">
        <v>433</v>
      </c>
      <c r="J9" s="91" t="s">
        <v>434</v>
      </c>
      <c r="K9" s="91" t="s">
        <v>435</v>
      </c>
      <c r="L9" s="91" t="s">
        <v>436</v>
      </c>
      <c r="M9" s="91" t="s">
        <v>437</v>
      </c>
      <c r="N9" s="91"/>
      <c r="O9" s="91"/>
    </row>
    <row r="10" spans="2:15" ht="30" customHeight="1">
      <c r="B10" s="101" t="s">
        <v>33</v>
      </c>
      <c r="C10" s="93" t="s">
        <v>84</v>
      </c>
      <c r="D10" s="94" t="s">
        <v>632</v>
      </c>
      <c r="E10" s="95"/>
      <c r="F10" s="102"/>
      <c r="H10" s="91">
        <f>IF($D10=$K$6,1,0)</f>
        <v>1</v>
      </c>
      <c r="I10" s="91">
        <f>IF($D10=$K$6,1,0)</f>
        <v>1</v>
      </c>
      <c r="J10" s="91">
        <f>IF($D10=$K$6,1,0)</f>
        <v>1</v>
      </c>
      <c r="K10" s="91">
        <f>IF($D10=$K$6,1,0)</f>
        <v>1</v>
      </c>
      <c r="L10" s="91">
        <f>IF($D10=$K$6,1,0)</f>
        <v>1</v>
      </c>
      <c r="M10" s="91">
        <f>SUM(H10:L10)</f>
        <v>5</v>
      </c>
      <c r="N10" s="91"/>
      <c r="O10" s="91"/>
    </row>
    <row r="11" spans="2:15" ht="30" customHeight="1">
      <c r="B11" s="1721" t="s">
        <v>34</v>
      </c>
      <c r="C11" s="96" t="s">
        <v>85</v>
      </c>
      <c r="D11" s="94" t="s">
        <v>632</v>
      </c>
      <c r="E11" s="95"/>
      <c r="F11" s="102"/>
      <c r="H11" s="91">
        <f>IF($D11=$K$6,1,0)</f>
        <v>1</v>
      </c>
      <c r="I11" s="91">
        <f t="shared" ref="I11:L31" si="0">IF($D11=$K$6,1,0)</f>
        <v>1</v>
      </c>
      <c r="J11" s="91">
        <f t="shared" si="0"/>
        <v>1</v>
      </c>
      <c r="K11" s="91">
        <f t="shared" si="0"/>
        <v>1</v>
      </c>
      <c r="L11" s="91">
        <f t="shared" si="0"/>
        <v>1</v>
      </c>
      <c r="M11" s="91">
        <f t="shared" ref="M11:M31" si="1">SUM(H11:L11)</f>
        <v>5</v>
      </c>
      <c r="N11" s="91"/>
      <c r="O11" s="91"/>
    </row>
    <row r="12" spans="2:15" ht="30" customHeight="1">
      <c r="B12" s="1721"/>
      <c r="C12" s="97" t="s">
        <v>86</v>
      </c>
      <c r="D12" s="94" t="s">
        <v>632</v>
      </c>
      <c r="E12" s="95"/>
      <c r="F12" s="102"/>
      <c r="H12" s="91">
        <f t="shared" ref="H12:H31" si="2">IF($D12=$K$6,1,0)</f>
        <v>1</v>
      </c>
      <c r="I12" s="91">
        <f t="shared" si="0"/>
        <v>1</v>
      </c>
      <c r="J12" s="91">
        <f t="shared" si="0"/>
        <v>1</v>
      </c>
      <c r="K12" s="91">
        <f t="shared" si="0"/>
        <v>1</v>
      </c>
      <c r="L12" s="91">
        <f t="shared" si="0"/>
        <v>1</v>
      </c>
      <c r="M12" s="91">
        <f t="shared" si="1"/>
        <v>5</v>
      </c>
      <c r="N12" s="87"/>
      <c r="O12" s="87"/>
    </row>
    <row r="13" spans="2:15" ht="30" customHeight="1">
      <c r="B13" s="1721"/>
      <c r="C13" s="97" t="s">
        <v>87</v>
      </c>
      <c r="D13" s="94" t="s">
        <v>632</v>
      </c>
      <c r="E13" s="95"/>
      <c r="F13" s="102"/>
      <c r="H13" s="91">
        <f t="shared" si="2"/>
        <v>1</v>
      </c>
      <c r="I13" s="91">
        <f t="shared" si="0"/>
        <v>1</v>
      </c>
      <c r="J13" s="91">
        <f t="shared" si="0"/>
        <v>1</v>
      </c>
      <c r="K13" s="91">
        <f t="shared" si="0"/>
        <v>1</v>
      </c>
      <c r="L13" s="91">
        <f t="shared" si="0"/>
        <v>1</v>
      </c>
      <c r="M13" s="91">
        <f t="shared" si="1"/>
        <v>5</v>
      </c>
      <c r="N13" s="87"/>
      <c r="O13" s="87"/>
    </row>
    <row r="14" spans="2:15" ht="30" customHeight="1">
      <c r="B14" s="1721"/>
      <c r="C14" s="97" t="s">
        <v>88</v>
      </c>
      <c r="D14" s="94" t="s">
        <v>632</v>
      </c>
      <c r="E14" s="95"/>
      <c r="F14" s="102"/>
      <c r="H14" s="91">
        <f t="shared" si="2"/>
        <v>1</v>
      </c>
      <c r="I14" s="91">
        <f t="shared" si="0"/>
        <v>1</v>
      </c>
      <c r="J14" s="91">
        <f t="shared" si="0"/>
        <v>1</v>
      </c>
      <c r="K14" s="91">
        <f t="shared" si="0"/>
        <v>1</v>
      </c>
      <c r="L14" s="91">
        <f t="shared" si="0"/>
        <v>1</v>
      </c>
      <c r="M14" s="91">
        <f t="shared" si="1"/>
        <v>5</v>
      </c>
      <c r="N14" s="87"/>
      <c r="O14" s="87"/>
    </row>
    <row r="15" spans="2:15" ht="30" customHeight="1">
      <c r="B15" s="1728" t="s">
        <v>35</v>
      </c>
      <c r="C15" s="97" t="s">
        <v>89</v>
      </c>
      <c r="D15" s="94" t="s">
        <v>632</v>
      </c>
      <c r="E15" s="95"/>
      <c r="F15" s="102"/>
      <c r="H15" s="91">
        <f t="shared" si="2"/>
        <v>1</v>
      </c>
      <c r="I15" s="91">
        <f t="shared" si="0"/>
        <v>1</v>
      </c>
      <c r="J15" s="91">
        <f t="shared" si="0"/>
        <v>1</v>
      </c>
      <c r="K15" s="91">
        <f t="shared" si="0"/>
        <v>1</v>
      </c>
      <c r="L15" s="91">
        <f t="shared" si="0"/>
        <v>1</v>
      </c>
      <c r="M15" s="91">
        <f t="shared" si="1"/>
        <v>5</v>
      </c>
      <c r="N15" s="87"/>
      <c r="O15" s="87"/>
    </row>
    <row r="16" spans="2:15" ht="30" customHeight="1">
      <c r="B16" s="1729"/>
      <c r="C16" s="97" t="s">
        <v>90</v>
      </c>
      <c r="D16" s="94" t="s">
        <v>632</v>
      </c>
      <c r="E16" s="95"/>
      <c r="F16" s="102"/>
      <c r="H16" s="91">
        <f t="shared" si="2"/>
        <v>1</v>
      </c>
      <c r="I16" s="91">
        <f t="shared" si="0"/>
        <v>1</v>
      </c>
      <c r="J16" s="91">
        <f t="shared" si="0"/>
        <v>1</v>
      </c>
      <c r="K16" s="91">
        <f t="shared" si="0"/>
        <v>1</v>
      </c>
      <c r="L16" s="91">
        <f t="shared" si="0"/>
        <v>1</v>
      </c>
      <c r="M16" s="91">
        <f t="shared" si="1"/>
        <v>5</v>
      </c>
      <c r="N16" s="87"/>
      <c r="O16" s="87"/>
    </row>
    <row r="17" spans="2:15" ht="30" customHeight="1">
      <c r="B17" s="1729"/>
      <c r="C17" s="97" t="s">
        <v>91</v>
      </c>
      <c r="D17" s="94" t="s">
        <v>632</v>
      </c>
      <c r="E17" s="95"/>
      <c r="F17" s="102"/>
      <c r="H17" s="91">
        <f t="shared" si="2"/>
        <v>1</v>
      </c>
      <c r="I17" s="91">
        <f t="shared" si="0"/>
        <v>1</v>
      </c>
      <c r="J17" s="91">
        <f t="shared" si="0"/>
        <v>1</v>
      </c>
      <c r="K17" s="91">
        <f t="shared" si="0"/>
        <v>1</v>
      </c>
      <c r="L17" s="91">
        <f t="shared" si="0"/>
        <v>1</v>
      </c>
      <c r="M17" s="91">
        <f t="shared" si="1"/>
        <v>5</v>
      </c>
      <c r="N17" s="87"/>
      <c r="O17" s="87"/>
    </row>
    <row r="18" spans="2:15" ht="30" customHeight="1">
      <c r="B18" s="1730"/>
      <c r="C18" s="97" t="s">
        <v>92</v>
      </c>
      <c r="D18" s="94" t="s">
        <v>632</v>
      </c>
      <c r="E18" s="95"/>
      <c r="F18" s="102"/>
      <c r="H18" s="91">
        <f t="shared" si="2"/>
        <v>1</v>
      </c>
      <c r="I18" s="91">
        <f t="shared" si="0"/>
        <v>1</v>
      </c>
      <c r="J18" s="91">
        <f t="shared" si="0"/>
        <v>1</v>
      </c>
      <c r="K18" s="91">
        <f t="shared" si="0"/>
        <v>1</v>
      </c>
      <c r="L18" s="91">
        <f t="shared" si="0"/>
        <v>1</v>
      </c>
      <c r="M18" s="91">
        <f t="shared" si="1"/>
        <v>5</v>
      </c>
      <c r="N18" s="87"/>
      <c r="O18" s="87"/>
    </row>
    <row r="19" spans="2:15" ht="30" customHeight="1">
      <c r="B19" s="1721" t="s">
        <v>36</v>
      </c>
      <c r="C19" s="97" t="s">
        <v>93</v>
      </c>
      <c r="D19" s="94" t="s">
        <v>632</v>
      </c>
      <c r="E19" s="95"/>
      <c r="F19" s="102"/>
      <c r="H19" s="91">
        <f t="shared" si="2"/>
        <v>1</v>
      </c>
      <c r="I19" s="91">
        <f t="shared" si="0"/>
        <v>1</v>
      </c>
      <c r="J19" s="91">
        <f t="shared" si="0"/>
        <v>1</v>
      </c>
      <c r="K19" s="91">
        <f t="shared" si="0"/>
        <v>1</v>
      </c>
      <c r="L19" s="91">
        <f t="shared" si="0"/>
        <v>1</v>
      </c>
      <c r="M19" s="91">
        <f t="shared" si="1"/>
        <v>5</v>
      </c>
      <c r="N19" s="87"/>
      <c r="O19" s="87"/>
    </row>
    <row r="20" spans="2:15" ht="30" customHeight="1">
      <c r="B20" s="1721"/>
      <c r="C20" s="97" t="s">
        <v>94</v>
      </c>
      <c r="D20" s="94" t="s">
        <v>632</v>
      </c>
      <c r="E20" s="95"/>
      <c r="F20" s="102"/>
      <c r="H20" s="91">
        <f t="shared" si="2"/>
        <v>1</v>
      </c>
      <c r="I20" s="91">
        <f t="shared" si="0"/>
        <v>1</v>
      </c>
      <c r="J20" s="91">
        <f t="shared" si="0"/>
        <v>1</v>
      </c>
      <c r="K20" s="91">
        <f t="shared" si="0"/>
        <v>1</v>
      </c>
      <c r="L20" s="91">
        <f t="shared" si="0"/>
        <v>1</v>
      </c>
      <c r="M20" s="91">
        <f t="shared" si="1"/>
        <v>5</v>
      </c>
      <c r="N20" s="87"/>
      <c r="O20" s="87"/>
    </row>
    <row r="21" spans="2:15" ht="30" customHeight="1">
      <c r="B21" s="1721"/>
      <c r="C21" s="97" t="s">
        <v>95</v>
      </c>
      <c r="D21" s="94" t="s">
        <v>632</v>
      </c>
      <c r="E21" s="95"/>
      <c r="F21" s="102"/>
      <c r="H21" s="91">
        <f t="shared" si="2"/>
        <v>1</v>
      </c>
      <c r="I21" s="91">
        <f t="shared" si="0"/>
        <v>1</v>
      </c>
      <c r="J21" s="91">
        <f t="shared" si="0"/>
        <v>1</v>
      </c>
      <c r="K21" s="91">
        <f t="shared" si="0"/>
        <v>1</v>
      </c>
      <c r="L21" s="91">
        <f t="shared" si="0"/>
        <v>1</v>
      </c>
      <c r="M21" s="91">
        <f t="shared" si="1"/>
        <v>5</v>
      </c>
      <c r="N21" s="87"/>
      <c r="O21" s="87"/>
    </row>
    <row r="22" spans="2:15" ht="30" customHeight="1">
      <c r="B22" s="1721" t="s">
        <v>37</v>
      </c>
      <c r="C22" s="97" t="s">
        <v>96</v>
      </c>
      <c r="D22" s="94" t="s">
        <v>632</v>
      </c>
      <c r="E22" s="95"/>
      <c r="F22" s="102"/>
      <c r="H22" s="91">
        <f t="shared" si="2"/>
        <v>1</v>
      </c>
      <c r="I22" s="91">
        <f t="shared" si="0"/>
        <v>1</v>
      </c>
      <c r="J22" s="91">
        <f t="shared" si="0"/>
        <v>1</v>
      </c>
      <c r="K22" s="91">
        <f t="shared" si="0"/>
        <v>1</v>
      </c>
      <c r="L22" s="91">
        <f t="shared" si="0"/>
        <v>1</v>
      </c>
      <c r="M22" s="91">
        <f t="shared" si="1"/>
        <v>5</v>
      </c>
      <c r="N22" s="87"/>
      <c r="O22" s="87"/>
    </row>
    <row r="23" spans="2:15" ht="30" customHeight="1">
      <c r="B23" s="1721"/>
      <c r="C23" s="97" t="s">
        <v>97</v>
      </c>
      <c r="D23" s="94" t="s">
        <v>632</v>
      </c>
      <c r="E23" s="95"/>
      <c r="F23" s="102"/>
      <c r="H23" s="91">
        <f t="shared" si="2"/>
        <v>1</v>
      </c>
      <c r="I23" s="91">
        <f t="shared" si="0"/>
        <v>1</v>
      </c>
      <c r="J23" s="91">
        <f t="shared" si="0"/>
        <v>1</v>
      </c>
      <c r="K23" s="91">
        <f t="shared" si="0"/>
        <v>1</v>
      </c>
      <c r="L23" s="91">
        <f t="shared" si="0"/>
        <v>1</v>
      </c>
      <c r="M23" s="91">
        <f t="shared" si="1"/>
        <v>5</v>
      </c>
      <c r="N23" s="87"/>
      <c r="O23" s="87"/>
    </row>
    <row r="24" spans="2:15" ht="30" customHeight="1">
      <c r="B24" s="1721"/>
      <c r="C24" s="97" t="s">
        <v>98</v>
      </c>
      <c r="D24" s="94" t="s">
        <v>632</v>
      </c>
      <c r="E24" s="95"/>
      <c r="F24" s="102"/>
      <c r="H24" s="91">
        <f t="shared" si="2"/>
        <v>1</v>
      </c>
      <c r="I24" s="91">
        <f t="shared" si="0"/>
        <v>1</v>
      </c>
      <c r="J24" s="91">
        <f t="shared" si="0"/>
        <v>1</v>
      </c>
      <c r="K24" s="91">
        <f t="shared" si="0"/>
        <v>1</v>
      </c>
      <c r="L24" s="91">
        <f t="shared" si="0"/>
        <v>1</v>
      </c>
      <c r="M24" s="91">
        <f t="shared" si="1"/>
        <v>5</v>
      </c>
      <c r="N24" s="87"/>
      <c r="O24" s="87"/>
    </row>
    <row r="25" spans="2:15" ht="30" customHeight="1">
      <c r="B25" s="1721" t="s">
        <v>99</v>
      </c>
      <c r="C25" s="97" t="s">
        <v>100</v>
      </c>
      <c r="D25" s="94" t="s">
        <v>632</v>
      </c>
      <c r="E25" s="95"/>
      <c r="F25" s="102"/>
      <c r="H25" s="91">
        <f t="shared" si="2"/>
        <v>1</v>
      </c>
      <c r="I25" s="91">
        <f t="shared" si="0"/>
        <v>1</v>
      </c>
      <c r="J25" s="91">
        <f t="shared" si="0"/>
        <v>1</v>
      </c>
      <c r="K25" s="91">
        <f t="shared" si="0"/>
        <v>1</v>
      </c>
      <c r="L25" s="91">
        <f t="shared" si="0"/>
        <v>1</v>
      </c>
      <c r="M25" s="91">
        <f t="shared" si="1"/>
        <v>5</v>
      </c>
      <c r="N25" s="87"/>
      <c r="O25" s="87"/>
    </row>
    <row r="26" spans="2:15" ht="30" customHeight="1">
      <c r="B26" s="1721"/>
      <c r="C26" s="97" t="s">
        <v>101</v>
      </c>
      <c r="D26" s="94" t="s">
        <v>632</v>
      </c>
      <c r="E26" s="95"/>
      <c r="F26" s="102"/>
      <c r="H26" s="91">
        <f t="shared" si="2"/>
        <v>1</v>
      </c>
      <c r="I26" s="91">
        <f t="shared" si="0"/>
        <v>1</v>
      </c>
      <c r="J26" s="91">
        <f t="shared" si="0"/>
        <v>1</v>
      </c>
      <c r="K26" s="91">
        <f t="shared" si="0"/>
        <v>1</v>
      </c>
      <c r="L26" s="91">
        <f t="shared" si="0"/>
        <v>1</v>
      </c>
      <c r="M26" s="91">
        <f t="shared" si="1"/>
        <v>5</v>
      </c>
      <c r="N26" s="87"/>
      <c r="O26" s="87"/>
    </row>
    <row r="27" spans="2:15" ht="30" customHeight="1">
      <c r="B27" s="1721"/>
      <c r="C27" s="97" t="s">
        <v>94</v>
      </c>
      <c r="D27" s="94" t="s">
        <v>632</v>
      </c>
      <c r="E27" s="95"/>
      <c r="F27" s="102"/>
      <c r="H27" s="91">
        <f t="shared" si="2"/>
        <v>1</v>
      </c>
      <c r="I27" s="91">
        <f t="shared" si="0"/>
        <v>1</v>
      </c>
      <c r="J27" s="91">
        <f t="shared" si="0"/>
        <v>1</v>
      </c>
      <c r="K27" s="91">
        <f t="shared" si="0"/>
        <v>1</v>
      </c>
      <c r="L27" s="91">
        <f t="shared" si="0"/>
        <v>1</v>
      </c>
      <c r="M27" s="91">
        <f t="shared" si="1"/>
        <v>5</v>
      </c>
      <c r="N27" s="87"/>
      <c r="O27" s="87"/>
    </row>
    <row r="28" spans="2:15" ht="30" customHeight="1">
      <c r="B28" s="1721"/>
      <c r="C28" s="97" t="s">
        <v>95</v>
      </c>
      <c r="D28" s="94" t="s">
        <v>632</v>
      </c>
      <c r="E28" s="95"/>
      <c r="F28" s="102"/>
      <c r="H28" s="91">
        <f t="shared" si="2"/>
        <v>1</v>
      </c>
      <c r="I28" s="91">
        <f t="shared" si="0"/>
        <v>1</v>
      </c>
      <c r="J28" s="91">
        <f t="shared" si="0"/>
        <v>1</v>
      </c>
      <c r="K28" s="91">
        <f t="shared" si="0"/>
        <v>1</v>
      </c>
      <c r="L28" s="91">
        <f t="shared" si="0"/>
        <v>1</v>
      </c>
      <c r="M28" s="91">
        <f t="shared" si="1"/>
        <v>5</v>
      </c>
      <c r="N28" s="87"/>
      <c r="O28" s="87"/>
    </row>
    <row r="29" spans="2:15" ht="30" customHeight="1">
      <c r="B29" s="1721" t="s">
        <v>102</v>
      </c>
      <c r="C29" s="97" t="s">
        <v>103</v>
      </c>
      <c r="D29" s="94" t="s">
        <v>632</v>
      </c>
      <c r="E29" s="95"/>
      <c r="F29" s="102"/>
      <c r="H29" s="91">
        <f t="shared" si="2"/>
        <v>1</v>
      </c>
      <c r="I29" s="91">
        <f t="shared" si="0"/>
        <v>1</v>
      </c>
      <c r="J29" s="91">
        <f t="shared" si="0"/>
        <v>1</v>
      </c>
      <c r="K29" s="91">
        <f t="shared" si="0"/>
        <v>1</v>
      </c>
      <c r="L29" s="91">
        <f t="shared" si="0"/>
        <v>1</v>
      </c>
      <c r="M29" s="91">
        <f t="shared" si="1"/>
        <v>5</v>
      </c>
      <c r="N29" s="87"/>
      <c r="O29" s="87"/>
    </row>
    <row r="30" spans="2:15" ht="30" customHeight="1">
      <c r="B30" s="1721"/>
      <c r="C30" s="97" t="s">
        <v>104</v>
      </c>
      <c r="D30" s="94" t="s">
        <v>632</v>
      </c>
      <c r="E30" s="95"/>
      <c r="F30" s="102"/>
      <c r="H30" s="91">
        <f t="shared" si="2"/>
        <v>1</v>
      </c>
      <c r="I30" s="91">
        <f t="shared" si="0"/>
        <v>1</v>
      </c>
      <c r="J30" s="91">
        <f t="shared" si="0"/>
        <v>1</v>
      </c>
      <c r="K30" s="91">
        <f t="shared" si="0"/>
        <v>1</v>
      </c>
      <c r="L30" s="91">
        <f t="shared" si="0"/>
        <v>1</v>
      </c>
      <c r="M30" s="91">
        <f t="shared" si="1"/>
        <v>5</v>
      </c>
      <c r="N30" s="87"/>
      <c r="O30" s="87"/>
    </row>
    <row r="31" spans="2:15" ht="30" customHeight="1" thickBot="1">
      <c r="B31" s="107" t="s">
        <v>105</v>
      </c>
      <c r="C31" s="108" t="s">
        <v>106</v>
      </c>
      <c r="D31" s="94" t="s">
        <v>632</v>
      </c>
      <c r="E31" s="109"/>
      <c r="F31" s="110"/>
      <c r="H31" s="91">
        <f t="shared" si="2"/>
        <v>1</v>
      </c>
      <c r="I31" s="91">
        <f t="shared" si="0"/>
        <v>1</v>
      </c>
      <c r="J31" s="91">
        <f t="shared" si="0"/>
        <v>1</v>
      </c>
      <c r="K31" s="91">
        <f t="shared" si="0"/>
        <v>1</v>
      </c>
      <c r="L31" s="91">
        <f t="shared" si="0"/>
        <v>1</v>
      </c>
      <c r="M31" s="91">
        <f t="shared" si="1"/>
        <v>5</v>
      </c>
      <c r="N31" s="87"/>
      <c r="O31" s="87"/>
    </row>
    <row r="32" spans="2:15" ht="28">
      <c r="B32" s="111"/>
      <c r="C32" s="112" t="s">
        <v>107</v>
      </c>
      <c r="D32" s="113">
        <f>COUNTIF(D10:D31,"YES")</f>
        <v>22</v>
      </c>
      <c r="E32" s="1722" t="s">
        <v>108</v>
      </c>
      <c r="F32" s="1723"/>
      <c r="H32" s="87" t="str">
        <f>IF(SUM(H10:H31)&lt;=7,"Red","Failed")</f>
        <v>Failed</v>
      </c>
      <c r="I32" s="87" t="str">
        <f>IF(SUM(I10:I31)&gt;=10,"Blue","Failed")</f>
        <v>Blue</v>
      </c>
      <c r="J32" s="87" t="str">
        <f>IF(SUM(J10:J31)&gt;=14,"Bronze","Failed")</f>
        <v>Bronze</v>
      </c>
      <c r="K32" s="87" t="str">
        <f>IF(SUM(K10:K31)&gt;=19,"Silver","Failed")</f>
        <v>Silver</v>
      </c>
      <c r="L32" s="87" t="str">
        <f>IF(SUM(L10:L31)=22,"Gold","Failed")</f>
        <v>Gold</v>
      </c>
      <c r="M32" s="91">
        <f>SUM(M10:M31)</f>
        <v>110</v>
      </c>
      <c r="N32" s="87"/>
      <c r="O32" s="87" t="b">
        <f>IF(M32&lt;35,"1")</f>
        <v>0</v>
      </c>
    </row>
    <row r="33" spans="2:6">
      <c r="B33" s="103"/>
      <c r="C33" s="98" t="s">
        <v>109</v>
      </c>
      <c r="D33" s="99">
        <f>COUNTIF(D10:D31,"NO")</f>
        <v>0</v>
      </c>
      <c r="E33" s="1724"/>
      <c r="F33" s="1725"/>
    </row>
    <row r="34" spans="2:6" ht="20" thickBot="1">
      <c r="B34" s="104"/>
      <c r="C34" s="105" t="s">
        <v>110</v>
      </c>
      <c r="D34" s="106">
        <f>D32/(D32+D33)</f>
        <v>1</v>
      </c>
      <c r="E34" s="1726"/>
      <c r="F34" s="1727"/>
    </row>
    <row r="35" spans="2:6" ht="9" customHeight="1"/>
  </sheetData>
  <mergeCells count="17">
    <mergeCell ref="B29:B30"/>
    <mergeCell ref="E32:F34"/>
    <mergeCell ref="B11:B14"/>
    <mergeCell ref="B15:B18"/>
    <mergeCell ref="B19:B21"/>
    <mergeCell ref="B22:B24"/>
    <mergeCell ref="B25:B28"/>
    <mergeCell ref="B2:F3"/>
    <mergeCell ref="E4:F4"/>
    <mergeCell ref="E5:F5"/>
    <mergeCell ref="B6:C7"/>
    <mergeCell ref="D6:F7"/>
    <mergeCell ref="H8:L8"/>
    <mergeCell ref="B8:B9"/>
    <mergeCell ref="C8:C9"/>
    <mergeCell ref="E8:E9"/>
    <mergeCell ref="F8:F9"/>
  </mergeCells>
  <phoneticPr fontId="186" type="noConversion"/>
  <conditionalFormatting sqref="D6:F7">
    <cfRule type="containsText" dxfId="7" priority="1" stopIfTrue="1" operator="containsText" text="BLUE">
      <formula>NOT(ISERROR(SEARCH("BLUE",D6)))</formula>
    </cfRule>
    <cfRule type="cellIs" dxfId="6" priority="2" stopIfTrue="1" operator="equal">
      <formula>"Gold"</formula>
    </cfRule>
    <cfRule type="cellIs" dxfId="5" priority="3" stopIfTrue="1" operator="equal">
      <formula>"Silver"</formula>
    </cfRule>
    <cfRule type="cellIs" dxfId="4" priority="4" stopIfTrue="1" operator="equal">
      <formula>"Bronze"</formula>
    </cfRule>
  </conditionalFormatting>
  <conditionalFormatting sqref="D4:D5">
    <cfRule type="cellIs" dxfId="3" priority="7" stopIfTrue="1" operator="equal">
      <formula>"Y"</formula>
    </cfRule>
    <cfRule type="cellIs" dxfId="2" priority="8" stopIfTrue="1" operator="equal">
      <formula>"N"</formula>
    </cfRule>
    <cfRule type="cellIs" priority="9" stopIfTrue="1" operator="equal">
      <formula>"na"</formula>
    </cfRule>
  </conditionalFormatting>
  <conditionalFormatting sqref="D10:D31">
    <cfRule type="cellIs" dxfId="1" priority="5" stopIfTrue="1" operator="equal">
      <formula>"YES"</formula>
    </cfRule>
    <cfRule type="cellIs" dxfId="0" priority="6" stopIfTrue="1" operator="equal">
      <formula>"NO"</formula>
    </cfRule>
  </conditionalFormatting>
  <dataValidations count="1">
    <dataValidation type="list" allowBlank="1" showInputMessage="1" showErrorMessage="1" sqref="D10:D31" xr:uid="{00000000-0002-0000-1A00-000000000000}">
      <formula1>"No,Yes"</formula1>
    </dataValidation>
  </dataValidations>
  <pageMargins left="0.7" right="0.7" top="0.75" bottom="0.75" header="0.3" footer="0.3"/>
  <pageSetup scale="54" orientation="portrait" r:id="rId1"/>
  <drawing r:id="rId2"/>
  <mc:AlternateContent xmlns:mc="http://schemas.openxmlformats.org/markup-compatibility/2006">
    <mc:Choice Requires="v">
      <legacyDrawing r:id="rId3"/>
    </mc:Choice>
  </mc:AlternateContent>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2" tint="-0.249977111117893"/>
  </sheetPr>
  <dimension ref="A1:L28"/>
  <sheetViews>
    <sheetView showGridLines="0" showRowColHeaders="0" topLeftCell="A10" zoomScale="90" zoomScaleNormal="90" workbookViewId="0">
      <selection activeCell="C5" sqref="C5"/>
    </sheetView>
  </sheetViews>
  <sheetFormatPr baseColWidth="10" defaultColWidth="0" defaultRowHeight="15" zeroHeight="1"/>
  <cols>
    <col min="1" max="1" width="1.6640625" customWidth="1"/>
    <col min="2" max="2" width="32.5" customWidth="1"/>
    <col min="3" max="3" width="88.6640625" style="594" customWidth="1"/>
    <col min="4" max="4" width="5.6640625" customWidth="1"/>
    <col min="5" max="16384" width="9.33203125" hidden="1"/>
  </cols>
  <sheetData>
    <row r="1" spans="2:3" ht="12" customHeight="1" thickBot="1"/>
    <row r="2" spans="2:3" ht="19" thickBot="1">
      <c r="B2" s="989" t="s">
        <v>375</v>
      </c>
      <c r="C2" s="990"/>
    </row>
    <row r="3" spans="2:3" ht="40.5" customHeight="1" thickBot="1">
      <c r="B3" s="895" t="s">
        <v>396</v>
      </c>
      <c r="C3" s="894" t="s">
        <v>374</v>
      </c>
    </row>
    <row r="4" spans="2:3" ht="64">
      <c r="B4" s="575" t="s">
        <v>359</v>
      </c>
      <c r="C4" s="871" t="s">
        <v>671</v>
      </c>
    </row>
    <row r="5" spans="2:3" ht="64">
      <c r="B5" s="571" t="s">
        <v>354</v>
      </c>
      <c r="C5" s="669" t="s">
        <v>667</v>
      </c>
    </row>
    <row r="6" spans="2:3" ht="48">
      <c r="B6" s="572" t="s">
        <v>393</v>
      </c>
      <c r="C6" s="669" t="s">
        <v>392</v>
      </c>
    </row>
    <row r="7" spans="2:3" ht="32">
      <c r="B7" s="573" t="s">
        <v>311</v>
      </c>
      <c r="C7" s="669" t="s">
        <v>391</v>
      </c>
    </row>
    <row r="8" spans="2:3" ht="32">
      <c r="B8" s="576" t="s">
        <v>363</v>
      </c>
      <c r="C8" s="669" t="s">
        <v>390</v>
      </c>
    </row>
    <row r="9" spans="2:3" ht="48">
      <c r="B9" s="574" t="s">
        <v>389</v>
      </c>
      <c r="C9" s="669" t="s">
        <v>388</v>
      </c>
    </row>
    <row r="10" spans="2:3" ht="32">
      <c r="B10" s="610" t="s">
        <v>387</v>
      </c>
      <c r="C10" s="846" t="s">
        <v>386</v>
      </c>
    </row>
    <row r="11" spans="2:3" ht="64">
      <c r="B11" s="848" t="s">
        <v>608</v>
      </c>
      <c r="C11" s="669" t="s">
        <v>616</v>
      </c>
    </row>
    <row r="12" spans="2:3" s="617" customFormat="1" ht="65" thickBot="1">
      <c r="B12" s="849" t="s">
        <v>614</v>
      </c>
      <c r="C12" s="670" t="s">
        <v>617</v>
      </c>
    </row>
    <row r="13" spans="2:3" s="617" customFormat="1" ht="16" thickBot="1">
      <c r="B13" s="987" t="s">
        <v>645</v>
      </c>
      <c r="C13" s="988"/>
    </row>
    <row r="14" spans="2:3" ht="35.25" customHeight="1">
      <c r="B14" s="568" t="s">
        <v>362</v>
      </c>
      <c r="C14" s="585" t="s">
        <v>385</v>
      </c>
    </row>
    <row r="15" spans="2:3" ht="30" customHeight="1">
      <c r="B15" s="569" t="s">
        <v>360</v>
      </c>
      <c r="C15" s="583" t="s">
        <v>384</v>
      </c>
    </row>
    <row r="16" spans="2:3" ht="60" customHeight="1">
      <c r="B16" s="569" t="s">
        <v>383</v>
      </c>
      <c r="C16" s="583" t="s">
        <v>382</v>
      </c>
    </row>
    <row r="17" spans="2:12" ht="90" customHeight="1">
      <c r="B17" s="569" t="s">
        <v>355</v>
      </c>
      <c r="C17" s="583" t="s">
        <v>381</v>
      </c>
    </row>
    <row r="18" spans="2:12" ht="130.25" customHeight="1">
      <c r="B18" s="569" t="s">
        <v>353</v>
      </c>
      <c r="C18" s="583" t="s">
        <v>380</v>
      </c>
    </row>
    <row r="19" spans="2:12" ht="70.25" customHeight="1">
      <c r="B19" s="569" t="s">
        <v>351</v>
      </c>
      <c r="C19" s="583" t="s">
        <v>379</v>
      </c>
    </row>
    <row r="20" spans="2:12" ht="60" customHeight="1">
      <c r="B20" s="569" t="s">
        <v>349</v>
      </c>
      <c r="C20" s="583" t="s">
        <v>378</v>
      </c>
    </row>
    <row r="21" spans="2:12" ht="60" customHeight="1">
      <c r="B21" s="569" t="s">
        <v>348</v>
      </c>
      <c r="C21" s="583" t="s">
        <v>377</v>
      </c>
    </row>
    <row r="22" spans="2:12" ht="70.25" customHeight="1" thickBot="1">
      <c r="B22" s="570" t="s">
        <v>350</v>
      </c>
      <c r="C22" s="584" t="s">
        <v>394</v>
      </c>
    </row>
    <row r="23" spans="2:12" ht="30.75" customHeight="1"/>
    <row r="24" spans="2:12">
      <c r="B24" s="991" t="s">
        <v>609</v>
      </c>
      <c r="C24" s="991"/>
    </row>
    <row r="25" spans="2:12" ht="15" customHeight="1">
      <c r="B25" s="991"/>
      <c r="C25" s="991"/>
      <c r="D25" s="851"/>
      <c r="E25" s="851"/>
      <c r="F25" s="851"/>
      <c r="G25" s="851"/>
      <c r="H25" s="851"/>
      <c r="I25" s="851"/>
      <c r="J25" s="851"/>
      <c r="K25" s="851"/>
      <c r="L25" s="851"/>
    </row>
    <row r="26" spans="2:12" s="617" customFormat="1" ht="15" customHeight="1">
      <c r="B26" s="991"/>
      <c r="C26" s="991"/>
      <c r="D26" s="847"/>
      <c r="E26" s="847"/>
      <c r="F26" s="847"/>
      <c r="G26" s="847"/>
      <c r="H26" s="847"/>
      <c r="I26" s="847"/>
      <c r="J26" s="847"/>
      <c r="K26" s="847"/>
      <c r="L26" s="847"/>
    </row>
    <row r="27" spans="2:12" s="617" customFormat="1" ht="15" customHeight="1">
      <c r="B27"/>
      <c r="C27" s="594"/>
      <c r="D27" s="847"/>
      <c r="E27" s="847"/>
      <c r="F27" s="847"/>
      <c r="G27" s="847"/>
      <c r="H27" s="847"/>
      <c r="I27" s="847"/>
      <c r="J27" s="847"/>
      <c r="K27" s="847"/>
      <c r="L27" s="847"/>
    </row>
    <row r="28" spans="2:12"/>
  </sheetData>
  <mergeCells count="3">
    <mergeCell ref="B13:C13"/>
    <mergeCell ref="B2:C2"/>
    <mergeCell ref="B24:C26"/>
  </mergeCells>
  <phoneticPr fontId="186" type="noConversion"/>
  <pageMargins left="0.7" right="0.7" top="0.75" bottom="0.75" header="0.3" footer="0.3"/>
  <drawing r:id="rId1"/>
</worksheet>
</file>

<file path=xl/worksheets/sheet3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theme="5"/>
  </sheetPr>
  <dimension ref="A1:AA50"/>
  <sheetViews>
    <sheetView showGridLines="0" showRowColHeaders="0" zoomScale="50" zoomScaleNormal="50" workbookViewId="0">
      <selection activeCell="G20" sqref="G20:V32"/>
    </sheetView>
  </sheetViews>
  <sheetFormatPr baseColWidth="10" defaultColWidth="9.33203125" defaultRowHeight="13"/>
  <cols>
    <col min="1" max="1" width="1.5" style="256" customWidth="1"/>
    <col min="2" max="2" width="24.5" style="256" customWidth="1"/>
    <col min="3" max="3" width="17.5" style="256" customWidth="1"/>
    <col min="4" max="5" width="18.5" style="256" customWidth="1"/>
    <col min="6" max="6" width="1.5" style="256" customWidth="1"/>
    <col min="7" max="7" width="81.5" style="256" customWidth="1"/>
    <col min="8" max="8" width="1.6640625" style="256" hidden="1" customWidth="1"/>
    <col min="9" max="9" width="22.5" style="256" customWidth="1"/>
    <col min="10" max="21" width="6.5" style="256" customWidth="1"/>
    <col min="22" max="22" width="55.33203125" style="257" customWidth="1"/>
    <col min="23" max="16384" width="9.33203125" style="256"/>
  </cols>
  <sheetData>
    <row r="1" spans="1:23" ht="14" thickBot="1"/>
    <row r="2" spans="1:23" ht="130.5" customHeight="1" thickBot="1">
      <c r="A2" s="258"/>
      <c r="B2" s="259" t="s">
        <v>214</v>
      </c>
      <c r="C2" s="260"/>
      <c r="D2" s="1802" t="s">
        <v>215</v>
      </c>
      <c r="E2" s="1803"/>
      <c r="F2" s="1803"/>
      <c r="G2" s="1803"/>
      <c r="H2" s="1803"/>
      <c r="I2" s="1803"/>
      <c r="J2" s="1803"/>
      <c r="K2" s="1803"/>
      <c r="L2" s="1803"/>
      <c r="M2" s="1804"/>
      <c r="N2" s="1805" t="s">
        <v>216</v>
      </c>
      <c r="O2" s="1806"/>
      <c r="P2" s="1806"/>
      <c r="Q2" s="1806"/>
      <c r="R2" s="1806"/>
      <c r="S2" s="1806"/>
      <c r="T2" s="1806"/>
      <c r="U2" s="1807"/>
      <c r="V2" s="261" t="s">
        <v>217</v>
      </c>
    </row>
    <row r="3" spans="1:23" ht="36" customHeight="1" thickBot="1">
      <c r="B3" s="1789"/>
      <c r="C3" s="1808"/>
      <c r="D3" s="1808"/>
      <c r="E3" s="1808"/>
      <c r="F3" s="262"/>
      <c r="G3" s="263" t="s">
        <v>218</v>
      </c>
      <c r="H3" s="264" t="s">
        <v>219</v>
      </c>
      <c r="I3" s="1789" t="s">
        <v>220</v>
      </c>
      <c r="J3" s="1809"/>
      <c r="K3" s="1809"/>
      <c r="L3" s="1809"/>
      <c r="M3" s="1810"/>
      <c r="N3" s="1789" t="s">
        <v>221</v>
      </c>
      <c r="O3" s="1809"/>
      <c r="P3" s="1809"/>
      <c r="Q3" s="1809"/>
      <c r="R3" s="1809"/>
      <c r="S3" s="1809"/>
      <c r="T3" s="1809"/>
      <c r="U3" s="1810"/>
      <c r="V3" s="265" t="s">
        <v>222</v>
      </c>
      <c r="W3" s="256" t="s">
        <v>223</v>
      </c>
    </row>
    <row r="4" spans="1:23" ht="38.25" customHeight="1" thickBot="1">
      <c r="B4" s="1739" t="s">
        <v>224</v>
      </c>
      <c r="C4" s="1776"/>
      <c r="D4" s="1776"/>
      <c r="E4" s="1776"/>
      <c r="F4" s="266"/>
      <c r="G4" s="1811" t="s">
        <v>225</v>
      </c>
      <c r="H4" s="1811"/>
      <c r="I4" s="1811"/>
      <c r="J4" s="1811"/>
      <c r="K4" s="1811"/>
      <c r="L4" s="1811"/>
      <c r="M4" s="1811"/>
      <c r="N4" s="1811"/>
      <c r="O4" s="1811"/>
      <c r="P4" s="1811"/>
      <c r="Q4" s="1811"/>
      <c r="R4" s="1811"/>
      <c r="S4" s="1811"/>
      <c r="T4" s="1811"/>
      <c r="U4" s="1811"/>
      <c r="V4" s="1812"/>
    </row>
    <row r="5" spans="1:23" ht="63.75" customHeight="1" thickBot="1">
      <c r="B5" s="267" t="s">
        <v>226</v>
      </c>
      <c r="C5" s="1789"/>
      <c r="D5" s="1790"/>
      <c r="E5" s="1791"/>
      <c r="F5" s="268"/>
      <c r="G5" s="1813" t="s">
        <v>227</v>
      </c>
      <c r="H5" s="1814"/>
      <c r="I5" s="269" t="s">
        <v>228</v>
      </c>
      <c r="J5" s="1815" t="s">
        <v>42</v>
      </c>
      <c r="K5" s="1816"/>
      <c r="L5" s="1801"/>
      <c r="M5" s="1815" t="s">
        <v>43</v>
      </c>
      <c r="N5" s="1816"/>
      <c r="O5" s="1801"/>
      <c r="P5" s="1800" t="s">
        <v>44</v>
      </c>
      <c r="Q5" s="1816"/>
      <c r="R5" s="1801"/>
      <c r="S5" s="1800" t="s">
        <v>229</v>
      </c>
      <c r="T5" s="1801"/>
      <c r="U5" s="270" t="s">
        <v>45</v>
      </c>
      <c r="V5" s="271" t="s">
        <v>46</v>
      </c>
    </row>
    <row r="6" spans="1:23" ht="44.75" customHeight="1" thickBot="1">
      <c r="B6" s="267" t="s">
        <v>230</v>
      </c>
      <c r="C6" s="1789"/>
      <c r="D6" s="1790"/>
      <c r="E6" s="1791"/>
      <c r="F6" s="272"/>
      <c r="G6" s="273"/>
      <c r="H6" s="274"/>
      <c r="I6" s="275"/>
      <c r="J6" s="1792"/>
      <c r="K6" s="1793"/>
      <c r="L6" s="1794"/>
      <c r="M6" s="1792"/>
      <c r="N6" s="1793"/>
      <c r="O6" s="1794"/>
      <c r="P6" s="1792"/>
      <c r="Q6" s="1793"/>
      <c r="R6" s="1794"/>
      <c r="S6" s="1795" t="str">
        <f ca="1">IF(ISBLANK(J6),"",IF(ISBLANK(P6),M6-TODAY(),0))</f>
        <v/>
      </c>
      <c r="T6" s="1796"/>
      <c r="U6" s="276" t="str">
        <f t="shared" ref="U6:U18" ca="1" si="0">IF(G6="","",IF(P6&gt;M6,0,IF(AND(P6&lt;&gt;"",P6&lt;=M6),2,IF(M6&lt;TODAY(),0,IF(M6-7&lt;TODAY(),1,IF(M6&gt;TODAY(),2,""))))))</f>
        <v/>
      </c>
      <c r="V6" s="277"/>
    </row>
    <row r="7" spans="1:23" ht="50.75" customHeight="1" thickBot="1">
      <c r="B7" s="267" t="s">
        <v>231</v>
      </c>
      <c r="C7" s="1797"/>
      <c r="D7" s="1798"/>
      <c r="E7" s="1799"/>
      <c r="F7" s="278"/>
      <c r="G7" s="279"/>
      <c r="H7" s="280"/>
      <c r="I7" s="281"/>
      <c r="J7" s="1779"/>
      <c r="K7" s="1780"/>
      <c r="L7" s="1781"/>
      <c r="M7" s="1752"/>
      <c r="N7" s="1753"/>
      <c r="O7" s="1753"/>
      <c r="P7" s="1752"/>
      <c r="Q7" s="1753"/>
      <c r="R7" s="1753"/>
      <c r="S7" s="1754" t="str">
        <f t="shared" ref="S7:S18" ca="1" si="1">IF(ISBLANK(J7),"",IF(ISBLANK(P7),M7-TODAY(),0))</f>
        <v/>
      </c>
      <c r="T7" s="1754"/>
      <c r="U7" s="276" t="str">
        <f t="shared" ca="1" si="0"/>
        <v/>
      </c>
      <c r="V7" s="282"/>
    </row>
    <row r="8" spans="1:23" ht="56" customHeight="1">
      <c r="B8" s="1777" t="s">
        <v>232</v>
      </c>
      <c r="C8" s="1778"/>
      <c r="D8" s="1778"/>
      <c r="E8" s="1778"/>
      <c r="F8" s="283"/>
      <c r="G8" s="279"/>
      <c r="H8" s="280"/>
      <c r="I8" s="281"/>
      <c r="J8" s="1779"/>
      <c r="K8" s="1780"/>
      <c r="L8" s="1781"/>
      <c r="M8" s="1752"/>
      <c r="N8" s="1753"/>
      <c r="O8" s="1753"/>
      <c r="P8" s="1752"/>
      <c r="Q8" s="1753"/>
      <c r="R8" s="1753"/>
      <c r="S8" s="1754" t="str">
        <f t="shared" ca="1" si="1"/>
        <v/>
      </c>
      <c r="T8" s="1754"/>
      <c r="U8" s="276" t="str">
        <f t="shared" ca="1" si="0"/>
        <v/>
      </c>
      <c r="V8" s="282"/>
    </row>
    <row r="9" spans="1:23" ht="45.5" customHeight="1">
      <c r="B9" s="1782"/>
      <c r="C9" s="1783"/>
      <c r="D9" s="1783"/>
      <c r="E9" s="1784"/>
      <c r="F9" s="278"/>
      <c r="G9" s="279"/>
      <c r="H9" s="280"/>
      <c r="I9" s="281"/>
      <c r="J9" s="1779"/>
      <c r="K9" s="1780"/>
      <c r="L9" s="1781"/>
      <c r="M9" s="1752"/>
      <c r="N9" s="1753"/>
      <c r="O9" s="1753"/>
      <c r="P9" s="1752"/>
      <c r="Q9" s="1753"/>
      <c r="R9" s="1753"/>
      <c r="S9" s="1754" t="str">
        <f t="shared" ca="1" si="1"/>
        <v/>
      </c>
      <c r="T9" s="1754"/>
      <c r="U9" s="276" t="str">
        <f t="shared" ca="1" si="0"/>
        <v/>
      </c>
      <c r="V9" s="282"/>
    </row>
    <row r="10" spans="1:23" ht="47" customHeight="1">
      <c r="B10" s="1758"/>
      <c r="C10" s="1759"/>
      <c r="D10" s="1759"/>
      <c r="E10" s="1785"/>
      <c r="F10" s="278"/>
      <c r="G10" s="279"/>
      <c r="H10" s="280"/>
      <c r="I10" s="281"/>
      <c r="J10" s="1779"/>
      <c r="K10" s="1780"/>
      <c r="L10" s="1781"/>
      <c r="M10" s="1752"/>
      <c r="N10" s="1753"/>
      <c r="O10" s="1753"/>
      <c r="P10" s="1752"/>
      <c r="Q10" s="1753"/>
      <c r="R10" s="1753"/>
      <c r="S10" s="1754" t="str">
        <f t="shared" ca="1" si="1"/>
        <v/>
      </c>
      <c r="T10" s="1754"/>
      <c r="U10" s="276" t="str">
        <f t="shared" ca="1" si="0"/>
        <v/>
      </c>
      <c r="V10" s="282"/>
    </row>
    <row r="11" spans="1:23" ht="49.5" customHeight="1">
      <c r="B11" s="1758"/>
      <c r="C11" s="1759"/>
      <c r="D11" s="1759"/>
      <c r="E11" s="1785"/>
      <c r="F11" s="278"/>
      <c r="G11" s="279"/>
      <c r="H11" s="280"/>
      <c r="I11" s="281"/>
      <c r="J11" s="1752"/>
      <c r="K11" s="1752"/>
      <c r="L11" s="1752"/>
      <c r="M11" s="1752"/>
      <c r="N11" s="1753"/>
      <c r="O11" s="1753"/>
      <c r="P11" s="1752"/>
      <c r="Q11" s="1753"/>
      <c r="R11" s="1753"/>
      <c r="S11" s="1754" t="str">
        <f t="shared" ca="1" si="1"/>
        <v/>
      </c>
      <c r="T11" s="1754"/>
      <c r="U11" s="276" t="str">
        <f t="shared" ca="1" si="0"/>
        <v/>
      </c>
      <c r="V11" s="282"/>
    </row>
    <row r="12" spans="1:23" ht="44.75" customHeight="1">
      <c r="B12" s="1758"/>
      <c r="C12" s="1759"/>
      <c r="D12" s="1759"/>
      <c r="E12" s="1785"/>
      <c r="F12" s="278"/>
      <c r="G12" s="279"/>
      <c r="H12" s="280"/>
      <c r="I12" s="281"/>
      <c r="J12" s="1752"/>
      <c r="K12" s="1752"/>
      <c r="L12" s="1752"/>
      <c r="M12" s="1752"/>
      <c r="N12" s="1753"/>
      <c r="O12" s="1753"/>
      <c r="P12" s="1752"/>
      <c r="Q12" s="1753"/>
      <c r="R12" s="1753"/>
      <c r="S12" s="1754" t="str">
        <f t="shared" ca="1" si="1"/>
        <v/>
      </c>
      <c r="T12" s="1754"/>
      <c r="U12" s="276" t="str">
        <f t="shared" ca="1" si="0"/>
        <v/>
      </c>
      <c r="V12" s="282"/>
    </row>
    <row r="13" spans="1:23" ht="54.5" customHeight="1">
      <c r="B13" s="1758"/>
      <c r="C13" s="1759"/>
      <c r="D13" s="1759"/>
      <c r="E13" s="1785"/>
      <c r="F13" s="278"/>
      <c r="G13" s="279"/>
      <c r="H13" s="280"/>
      <c r="I13" s="281"/>
      <c r="J13" s="1752"/>
      <c r="K13" s="1752"/>
      <c r="L13" s="1752"/>
      <c r="M13" s="1752"/>
      <c r="N13" s="1753"/>
      <c r="O13" s="1753"/>
      <c r="P13" s="1752"/>
      <c r="Q13" s="1753"/>
      <c r="R13" s="1753"/>
      <c r="S13" s="1754" t="str">
        <f t="shared" ca="1" si="1"/>
        <v/>
      </c>
      <c r="T13" s="1754"/>
      <c r="U13" s="276" t="str">
        <f t="shared" ca="1" si="0"/>
        <v/>
      </c>
      <c r="V13" s="282"/>
    </row>
    <row r="14" spans="1:23" ht="38.75" customHeight="1">
      <c r="B14" s="1758"/>
      <c r="C14" s="1759"/>
      <c r="D14" s="1759"/>
      <c r="E14" s="1785"/>
      <c r="F14" s="278"/>
      <c r="G14" s="279"/>
      <c r="H14" s="280"/>
      <c r="I14" s="281"/>
      <c r="J14" s="1752"/>
      <c r="K14" s="1752"/>
      <c r="L14" s="1752"/>
      <c r="M14" s="1752"/>
      <c r="N14" s="1753"/>
      <c r="O14" s="1753"/>
      <c r="P14" s="1752"/>
      <c r="Q14" s="1753"/>
      <c r="R14" s="1753"/>
      <c r="S14" s="1754" t="str">
        <f t="shared" ca="1" si="1"/>
        <v/>
      </c>
      <c r="T14" s="1754"/>
      <c r="U14" s="276" t="str">
        <f t="shared" ca="1" si="0"/>
        <v/>
      </c>
      <c r="V14" s="282"/>
    </row>
    <row r="15" spans="1:23" ht="38.75" customHeight="1">
      <c r="B15" s="1758"/>
      <c r="C15" s="1759"/>
      <c r="D15" s="1759"/>
      <c r="E15" s="1785"/>
      <c r="F15" s="278"/>
      <c r="G15" s="279"/>
      <c r="H15" s="280"/>
      <c r="I15" s="281"/>
      <c r="J15" s="1752"/>
      <c r="K15" s="1752"/>
      <c r="L15" s="1752"/>
      <c r="M15" s="1752"/>
      <c r="N15" s="1753"/>
      <c r="O15" s="1753"/>
      <c r="P15" s="1752"/>
      <c r="Q15" s="1753"/>
      <c r="R15" s="1753"/>
      <c r="S15" s="1754" t="str">
        <f t="shared" ca="1" si="1"/>
        <v/>
      </c>
      <c r="T15" s="1754"/>
      <c r="U15" s="276" t="str">
        <f t="shared" ca="1" si="0"/>
        <v/>
      </c>
      <c r="V15" s="282"/>
    </row>
    <row r="16" spans="1:23" ht="38.75" customHeight="1">
      <c r="B16" s="1758"/>
      <c r="C16" s="1759"/>
      <c r="D16" s="1759"/>
      <c r="E16" s="1785"/>
      <c r="F16" s="278"/>
      <c r="G16" s="279"/>
      <c r="H16" s="280"/>
      <c r="I16" s="281"/>
      <c r="J16" s="1752"/>
      <c r="K16" s="1752"/>
      <c r="L16" s="1752"/>
      <c r="M16" s="1752"/>
      <c r="N16" s="1753"/>
      <c r="O16" s="1753"/>
      <c r="P16" s="1752"/>
      <c r="Q16" s="1753"/>
      <c r="R16" s="1753"/>
      <c r="S16" s="1754" t="str">
        <f t="shared" ca="1" si="1"/>
        <v/>
      </c>
      <c r="T16" s="1754"/>
      <c r="U16" s="276" t="str">
        <f t="shared" ca="1" si="0"/>
        <v/>
      </c>
      <c r="V16" s="282"/>
    </row>
    <row r="17" spans="2:27" ht="38.75" customHeight="1">
      <c r="B17" s="1786"/>
      <c r="C17" s="1787"/>
      <c r="D17" s="1787"/>
      <c r="E17" s="1788"/>
      <c r="F17" s="278"/>
      <c r="G17" s="279"/>
      <c r="H17" s="280"/>
      <c r="I17" s="281"/>
      <c r="J17" s="1752"/>
      <c r="K17" s="1752"/>
      <c r="L17" s="1752"/>
      <c r="M17" s="1752"/>
      <c r="N17" s="1753"/>
      <c r="O17" s="1753"/>
      <c r="P17" s="1752"/>
      <c r="Q17" s="1753"/>
      <c r="R17" s="1753"/>
      <c r="S17" s="1754" t="str">
        <f t="shared" ca="1" si="1"/>
        <v/>
      </c>
      <c r="T17" s="1754"/>
      <c r="U17" s="276" t="str">
        <f t="shared" ca="1" si="0"/>
        <v/>
      </c>
      <c r="V17" s="282"/>
    </row>
    <row r="18" spans="2:27" s="286" customFormat="1" ht="38.75" customHeight="1" thickBot="1">
      <c r="B18" s="1750" t="s">
        <v>233</v>
      </c>
      <c r="C18" s="1751"/>
      <c r="D18" s="1751"/>
      <c r="E18" s="1751"/>
      <c r="F18" s="284"/>
      <c r="G18" s="279"/>
      <c r="H18" s="285"/>
      <c r="I18" s="281"/>
      <c r="J18" s="1752"/>
      <c r="K18" s="1752"/>
      <c r="L18" s="1752"/>
      <c r="M18" s="1752"/>
      <c r="N18" s="1753"/>
      <c r="O18" s="1753"/>
      <c r="P18" s="1752"/>
      <c r="Q18" s="1753"/>
      <c r="R18" s="1753"/>
      <c r="S18" s="1754" t="str">
        <f t="shared" ca="1" si="1"/>
        <v/>
      </c>
      <c r="T18" s="1754"/>
      <c r="U18" s="276" t="str">
        <f t="shared" ca="1" si="0"/>
        <v/>
      </c>
      <c r="V18" s="282"/>
    </row>
    <row r="19" spans="2:27" s="286" customFormat="1" ht="38.75" customHeight="1" thickBot="1">
      <c r="B19" s="1755"/>
      <c r="C19" s="1756"/>
      <c r="D19" s="1756"/>
      <c r="E19" s="1757"/>
      <c r="F19" s="287"/>
      <c r="G19" s="1765" t="s">
        <v>234</v>
      </c>
      <c r="H19" s="1766"/>
      <c r="I19" s="1766"/>
      <c r="J19" s="1766"/>
      <c r="K19" s="1766"/>
      <c r="L19" s="1766"/>
      <c r="M19" s="1766"/>
      <c r="N19" s="1766"/>
      <c r="O19" s="1766"/>
      <c r="P19" s="1766"/>
      <c r="Q19" s="1766"/>
      <c r="R19" s="1766"/>
      <c r="S19" s="1766"/>
      <c r="T19" s="1766"/>
      <c r="U19" s="1766"/>
      <c r="V19" s="1766"/>
    </row>
    <row r="20" spans="2:27" s="286" customFormat="1" ht="38.75" customHeight="1">
      <c r="B20" s="1758"/>
      <c r="C20" s="1759"/>
      <c r="D20" s="1759"/>
      <c r="E20" s="1760"/>
      <c r="F20" s="284"/>
      <c r="G20" s="1767"/>
      <c r="H20" s="1768"/>
      <c r="I20" s="1768"/>
      <c r="J20" s="1768"/>
      <c r="K20" s="1768"/>
      <c r="L20" s="1768"/>
      <c r="M20" s="1768"/>
      <c r="N20" s="1768"/>
      <c r="O20" s="1768"/>
      <c r="P20" s="1768"/>
      <c r="Q20" s="1768"/>
      <c r="R20" s="1768"/>
      <c r="S20" s="1768"/>
      <c r="T20" s="1768"/>
      <c r="U20" s="1768"/>
      <c r="V20" s="1769"/>
    </row>
    <row r="21" spans="2:27" s="286" customFormat="1" ht="38.75" customHeight="1">
      <c r="B21" s="1758"/>
      <c r="C21" s="1759"/>
      <c r="D21" s="1759"/>
      <c r="E21" s="1760"/>
      <c r="F21" s="284"/>
      <c r="G21" s="1770"/>
      <c r="H21" s="1771"/>
      <c r="I21" s="1771"/>
      <c r="J21" s="1771"/>
      <c r="K21" s="1771"/>
      <c r="L21" s="1771"/>
      <c r="M21" s="1771"/>
      <c r="N21" s="1771"/>
      <c r="O21" s="1771"/>
      <c r="P21" s="1771"/>
      <c r="Q21" s="1771"/>
      <c r="R21" s="1771"/>
      <c r="S21" s="1771"/>
      <c r="T21" s="1771"/>
      <c r="U21" s="1771"/>
      <c r="V21" s="1772"/>
    </row>
    <row r="22" spans="2:27" s="286" customFormat="1" ht="38.75" customHeight="1">
      <c r="B22" s="1761"/>
      <c r="C22" s="1759"/>
      <c r="D22" s="1759"/>
      <c r="E22" s="1760"/>
      <c r="F22" s="284"/>
      <c r="G22" s="1770"/>
      <c r="H22" s="1771"/>
      <c r="I22" s="1771"/>
      <c r="J22" s="1771"/>
      <c r="K22" s="1771"/>
      <c r="L22" s="1771"/>
      <c r="M22" s="1771"/>
      <c r="N22" s="1771"/>
      <c r="O22" s="1771"/>
      <c r="P22" s="1771"/>
      <c r="Q22" s="1771"/>
      <c r="R22" s="1771"/>
      <c r="S22" s="1771"/>
      <c r="T22" s="1771"/>
      <c r="U22" s="1771"/>
      <c r="V22" s="1772"/>
    </row>
    <row r="23" spans="2:27" s="286" customFormat="1" ht="52.5" customHeight="1" thickBot="1">
      <c r="B23" s="1762"/>
      <c r="C23" s="1763"/>
      <c r="D23" s="1763"/>
      <c r="E23" s="1764"/>
      <c r="F23" s="284"/>
      <c r="G23" s="1770"/>
      <c r="H23" s="1771"/>
      <c r="I23" s="1771"/>
      <c r="J23" s="1771"/>
      <c r="K23" s="1771"/>
      <c r="L23" s="1771"/>
      <c r="M23" s="1771"/>
      <c r="N23" s="1771"/>
      <c r="O23" s="1771"/>
      <c r="P23" s="1771"/>
      <c r="Q23" s="1771"/>
      <c r="R23" s="1771"/>
      <c r="S23" s="1771"/>
      <c r="T23" s="1771"/>
      <c r="U23" s="1771"/>
      <c r="V23" s="1772"/>
    </row>
    <row r="24" spans="2:27" s="286" customFormat="1" ht="38.75" customHeight="1" thickBot="1">
      <c r="B24" s="1739" t="s">
        <v>235</v>
      </c>
      <c r="C24" s="1776"/>
      <c r="D24" s="1776"/>
      <c r="E24" s="1776"/>
      <c r="F24" s="284"/>
      <c r="G24" s="1770"/>
      <c r="H24" s="1771"/>
      <c r="I24" s="1771"/>
      <c r="J24" s="1771"/>
      <c r="K24" s="1771"/>
      <c r="L24" s="1771"/>
      <c r="M24" s="1771"/>
      <c r="N24" s="1771"/>
      <c r="O24" s="1771"/>
      <c r="P24" s="1771"/>
      <c r="Q24" s="1771"/>
      <c r="R24" s="1771"/>
      <c r="S24" s="1771"/>
      <c r="T24" s="1771"/>
      <c r="U24" s="1771"/>
      <c r="V24" s="1772"/>
    </row>
    <row r="25" spans="2:27" s="288" customFormat="1" ht="38.75" customHeight="1">
      <c r="B25" s="1755"/>
      <c r="C25" s="1756"/>
      <c r="D25" s="1756"/>
      <c r="E25" s="1757"/>
      <c r="F25" s="284"/>
      <c r="G25" s="1770"/>
      <c r="H25" s="1771"/>
      <c r="I25" s="1771"/>
      <c r="J25" s="1771"/>
      <c r="K25" s="1771"/>
      <c r="L25" s="1771"/>
      <c r="M25" s="1771"/>
      <c r="N25" s="1771"/>
      <c r="O25" s="1771"/>
      <c r="P25" s="1771"/>
      <c r="Q25" s="1771"/>
      <c r="R25" s="1771"/>
      <c r="S25" s="1771"/>
      <c r="T25" s="1771"/>
      <c r="U25" s="1771"/>
      <c r="V25" s="1772"/>
    </row>
    <row r="26" spans="2:27" s="288" customFormat="1" ht="38.75" customHeight="1" thickBot="1">
      <c r="B26" s="1761"/>
      <c r="C26" s="1759"/>
      <c r="D26" s="1759"/>
      <c r="E26" s="1760"/>
      <c r="F26" s="284"/>
      <c r="G26" s="1770"/>
      <c r="H26" s="1771"/>
      <c r="I26" s="1771"/>
      <c r="J26" s="1771"/>
      <c r="K26" s="1771"/>
      <c r="L26" s="1771"/>
      <c r="M26" s="1771"/>
      <c r="N26" s="1771"/>
      <c r="O26" s="1771"/>
      <c r="P26" s="1771"/>
      <c r="Q26" s="1771"/>
      <c r="R26" s="1771"/>
      <c r="S26" s="1771"/>
      <c r="T26" s="1771"/>
      <c r="U26" s="1771"/>
      <c r="V26" s="1772"/>
    </row>
    <row r="27" spans="2:27" s="288" customFormat="1" ht="38.75" hidden="1" customHeight="1">
      <c r="B27" s="1761"/>
      <c r="C27" s="1759"/>
      <c r="D27" s="1759"/>
      <c r="E27" s="1760"/>
      <c r="F27" s="284"/>
      <c r="G27" s="1770"/>
      <c r="H27" s="1771"/>
      <c r="I27" s="1771"/>
      <c r="J27" s="1771"/>
      <c r="K27" s="1771"/>
      <c r="L27" s="1771"/>
      <c r="M27" s="1771"/>
      <c r="N27" s="1771"/>
      <c r="O27" s="1771"/>
      <c r="P27" s="1771"/>
      <c r="Q27" s="1771"/>
      <c r="R27" s="1771"/>
      <c r="S27" s="1771"/>
      <c r="T27" s="1771"/>
      <c r="U27" s="1771"/>
      <c r="V27" s="1772"/>
    </row>
    <row r="28" spans="2:27" s="288" customFormat="1" ht="38.75" hidden="1" customHeight="1">
      <c r="B28" s="1761"/>
      <c r="C28" s="1759"/>
      <c r="D28" s="1759"/>
      <c r="E28" s="1760"/>
      <c r="F28" s="284"/>
      <c r="G28" s="1770"/>
      <c r="H28" s="1771"/>
      <c r="I28" s="1771"/>
      <c r="J28" s="1771"/>
      <c r="K28" s="1771"/>
      <c r="L28" s="1771"/>
      <c r="M28" s="1771"/>
      <c r="N28" s="1771"/>
      <c r="O28" s="1771"/>
      <c r="P28" s="1771"/>
      <c r="Q28" s="1771"/>
      <c r="R28" s="1771"/>
      <c r="S28" s="1771"/>
      <c r="T28" s="1771"/>
      <c r="U28" s="1771"/>
      <c r="V28" s="1772"/>
    </row>
    <row r="29" spans="2:27" ht="38.75" hidden="1" customHeight="1">
      <c r="B29" s="1761"/>
      <c r="C29" s="1759"/>
      <c r="D29" s="1759"/>
      <c r="E29" s="1760"/>
      <c r="F29" s="283"/>
      <c r="G29" s="1770"/>
      <c r="H29" s="1771"/>
      <c r="I29" s="1771"/>
      <c r="J29" s="1771"/>
      <c r="K29" s="1771"/>
      <c r="L29" s="1771"/>
      <c r="M29" s="1771"/>
      <c r="N29" s="1771"/>
      <c r="O29" s="1771"/>
      <c r="P29" s="1771"/>
      <c r="Q29" s="1771"/>
      <c r="R29" s="1771"/>
      <c r="S29" s="1771"/>
      <c r="T29" s="1771"/>
      <c r="U29" s="1771"/>
      <c r="V29" s="1772"/>
      <c r="W29" s="289"/>
      <c r="X29" s="289"/>
      <c r="Y29" s="289"/>
      <c r="Z29" s="289"/>
      <c r="AA29" s="289"/>
    </row>
    <row r="30" spans="2:27" ht="38.75" hidden="1" customHeight="1">
      <c r="B30" s="1762"/>
      <c r="C30" s="1763"/>
      <c r="D30" s="1763"/>
      <c r="E30" s="1764"/>
      <c r="F30" s="283"/>
      <c r="G30" s="1770"/>
      <c r="H30" s="1771"/>
      <c r="I30" s="1771"/>
      <c r="J30" s="1771"/>
      <c r="K30" s="1771"/>
      <c r="L30" s="1771"/>
      <c r="M30" s="1771"/>
      <c r="N30" s="1771"/>
      <c r="O30" s="1771"/>
      <c r="P30" s="1771"/>
      <c r="Q30" s="1771"/>
      <c r="R30" s="1771"/>
      <c r="S30" s="1771"/>
      <c r="T30" s="1771"/>
      <c r="U30" s="1771"/>
      <c r="V30" s="1772"/>
      <c r="W30" s="289"/>
      <c r="X30" s="289"/>
      <c r="Y30" s="289"/>
      <c r="Z30" s="289"/>
      <c r="AA30" s="289"/>
    </row>
    <row r="31" spans="2:27" ht="38.75" customHeight="1" thickBot="1">
      <c r="B31" s="1739" t="s">
        <v>236</v>
      </c>
      <c r="C31" s="1740"/>
      <c r="D31" s="1740"/>
      <c r="E31" s="1741"/>
      <c r="F31" s="283"/>
      <c r="G31" s="1770"/>
      <c r="H31" s="1771"/>
      <c r="I31" s="1771"/>
      <c r="J31" s="1771"/>
      <c r="K31" s="1771"/>
      <c r="L31" s="1771"/>
      <c r="M31" s="1771"/>
      <c r="N31" s="1771"/>
      <c r="O31" s="1771"/>
      <c r="P31" s="1771"/>
      <c r="Q31" s="1771"/>
      <c r="R31" s="1771"/>
      <c r="S31" s="1771"/>
      <c r="T31" s="1771"/>
      <c r="U31" s="1771"/>
      <c r="V31" s="1772"/>
    </row>
    <row r="32" spans="2:27" ht="38.75" customHeight="1" thickBot="1">
      <c r="B32" s="290" t="s">
        <v>47</v>
      </c>
      <c r="C32" s="291" t="s">
        <v>48</v>
      </c>
      <c r="D32" s="291" t="s">
        <v>237</v>
      </c>
      <c r="E32" s="292" t="s">
        <v>238</v>
      </c>
      <c r="F32" s="283"/>
      <c r="G32" s="1773"/>
      <c r="H32" s="1774"/>
      <c r="I32" s="1774"/>
      <c r="J32" s="1774"/>
      <c r="K32" s="1774"/>
      <c r="L32" s="1774"/>
      <c r="M32" s="1774"/>
      <c r="N32" s="1774"/>
      <c r="O32" s="1774"/>
      <c r="P32" s="1774"/>
      <c r="Q32" s="1774"/>
      <c r="R32" s="1774"/>
      <c r="S32" s="1774"/>
      <c r="T32" s="1774"/>
      <c r="U32" s="1774"/>
      <c r="V32" s="1775"/>
    </row>
    <row r="33" spans="2:27" ht="38.75" hidden="1" customHeight="1">
      <c r="B33" s="293"/>
      <c r="C33" s="294"/>
      <c r="D33" s="294"/>
      <c r="E33" s="295"/>
      <c r="F33" s="272"/>
      <c r="G33" s="296"/>
      <c r="H33" s="297"/>
      <c r="I33" s="298"/>
      <c r="J33" s="1742"/>
      <c r="K33" s="1743"/>
      <c r="L33" s="1743"/>
      <c r="M33" s="1744"/>
      <c r="N33" s="1745"/>
      <c r="O33" s="1745"/>
      <c r="P33" s="1742"/>
      <c r="Q33" s="1743"/>
      <c r="R33" s="1743"/>
      <c r="S33" s="1746" t="str">
        <f t="shared" ref="S33:S34" ca="1" si="2">IF(P33&lt;&gt;"","",IF(M33="","",TODAY()-M33))</f>
        <v/>
      </c>
      <c r="T33" s="1746"/>
      <c r="U33" s="299" t="str">
        <f t="shared" ref="U33:U34" ca="1" si="3">IF(G33="","",IF(P33&gt;M33,0,IF(AND(P33&lt;&gt;"",P33&lt;=M33),2,IF(M33&lt;TODAY(),0,IF(M33-7&lt;TODAY(),1,IF(M33&gt;TODAY(),2,""))))))</f>
        <v/>
      </c>
      <c r="V33" s="300"/>
    </row>
    <row r="34" spans="2:27" ht="38.75" hidden="1" customHeight="1">
      <c r="B34" s="301"/>
      <c r="C34" s="302"/>
      <c r="D34" s="303"/>
      <c r="E34" s="304"/>
      <c r="F34" s="272"/>
      <c r="G34" s="305"/>
      <c r="H34" s="306"/>
      <c r="I34" s="307"/>
      <c r="J34" s="1747"/>
      <c r="K34" s="1748"/>
      <c r="L34" s="1748"/>
      <c r="M34" s="1747"/>
      <c r="N34" s="1748"/>
      <c r="O34" s="1748"/>
      <c r="P34" s="1747"/>
      <c r="Q34" s="1748"/>
      <c r="R34" s="1748"/>
      <c r="S34" s="1749" t="str">
        <f t="shared" ca="1" si="2"/>
        <v/>
      </c>
      <c r="T34" s="1749"/>
      <c r="U34" s="308" t="str">
        <f t="shared" ca="1" si="3"/>
        <v/>
      </c>
      <c r="V34" s="309"/>
    </row>
    <row r="35" spans="2:27" ht="38.75" customHeight="1" thickBot="1">
      <c r="B35" s="310"/>
      <c r="C35" s="311"/>
      <c r="D35" s="303"/>
      <c r="E35" s="312"/>
      <c r="F35" s="272"/>
      <c r="G35" s="1731" t="s">
        <v>239</v>
      </c>
      <c r="H35" s="313"/>
      <c r="I35" s="1733"/>
      <c r="J35" s="1734"/>
      <c r="K35" s="1734"/>
      <c r="L35" s="1734"/>
      <c r="M35" s="1734"/>
      <c r="N35" s="1734"/>
      <c r="O35" s="1734"/>
      <c r="P35" s="1734"/>
      <c r="Q35" s="1734"/>
      <c r="R35" s="1734"/>
      <c r="S35" s="1734"/>
      <c r="T35" s="1734"/>
      <c r="U35" s="1734"/>
      <c r="V35" s="1735"/>
    </row>
    <row r="36" spans="2:27" ht="38.75" customHeight="1" thickBot="1">
      <c r="B36" s="314"/>
      <c r="C36" s="315"/>
      <c r="D36" s="316"/>
      <c r="E36" s="317"/>
      <c r="F36" s="272"/>
      <c r="G36" s="1732"/>
      <c r="H36" s="318"/>
      <c r="I36" s="1736"/>
      <c r="J36" s="1737"/>
      <c r="K36" s="1737"/>
      <c r="L36" s="1737"/>
      <c r="M36" s="1737"/>
      <c r="N36" s="1737"/>
      <c r="O36" s="1737"/>
      <c r="P36" s="1737"/>
      <c r="Q36" s="1737"/>
      <c r="R36" s="1737"/>
      <c r="S36" s="1737"/>
      <c r="T36" s="1737"/>
      <c r="U36" s="1737"/>
      <c r="V36" s="1738"/>
    </row>
    <row r="37" spans="2:27" ht="30" customHeight="1">
      <c r="F37" s="319"/>
      <c r="G37" s="319"/>
    </row>
    <row r="38" spans="2:27" ht="42" customHeight="1">
      <c r="B38" s="320" t="s">
        <v>240</v>
      </c>
      <c r="C38" s="46"/>
      <c r="D38" s="46"/>
      <c r="E38" s="46"/>
      <c r="F38" s="46"/>
      <c r="G38" s="321"/>
      <c r="H38" s="321"/>
      <c r="I38" s="321"/>
      <c r="J38" s="321"/>
      <c r="K38" s="321"/>
      <c r="L38" s="321"/>
      <c r="M38" s="321"/>
      <c r="N38" s="321"/>
      <c r="O38" s="321"/>
      <c r="P38" s="321"/>
      <c r="Q38" s="321"/>
      <c r="R38" s="321"/>
      <c r="S38" s="321"/>
      <c r="T38" s="321"/>
      <c r="U38" s="321"/>
      <c r="V38" s="321"/>
      <c r="W38" s="322"/>
      <c r="X38" s="322"/>
      <c r="Y38" s="322"/>
      <c r="Z38" s="322"/>
      <c r="AA38" s="322"/>
    </row>
    <row r="39" spans="2:27" ht="18">
      <c r="B39" s="320"/>
      <c r="C39" s="46"/>
      <c r="D39" s="46"/>
      <c r="E39" s="46"/>
      <c r="F39" s="46"/>
      <c r="G39" s="323"/>
      <c r="H39" s="323"/>
      <c r="I39" s="323"/>
      <c r="J39" s="323"/>
      <c r="K39" s="323"/>
      <c r="L39" s="323"/>
      <c r="M39" s="323"/>
      <c r="N39" s="323"/>
      <c r="O39" s="323"/>
      <c r="P39" s="323"/>
      <c r="Q39" s="323"/>
      <c r="R39" s="323"/>
      <c r="S39" s="323"/>
      <c r="T39" s="323"/>
      <c r="U39" s="322"/>
      <c r="V39" s="324"/>
      <c r="W39" s="322"/>
      <c r="X39" s="322"/>
      <c r="Y39" s="322"/>
      <c r="Z39" s="322"/>
      <c r="AA39" s="322"/>
    </row>
    <row r="40" spans="2:27" ht="18">
      <c r="B40" s="320" t="s">
        <v>241</v>
      </c>
      <c r="C40" s="46"/>
      <c r="D40" s="46"/>
      <c r="E40" s="46"/>
      <c r="F40" s="46"/>
      <c r="G40" s="323"/>
      <c r="H40" s="323"/>
      <c r="I40" s="323"/>
      <c r="J40" s="323"/>
      <c r="K40" s="323"/>
      <c r="L40" s="323"/>
      <c r="M40" s="323"/>
      <c r="N40" s="323"/>
      <c r="O40" s="323"/>
      <c r="P40" s="323"/>
      <c r="Q40" s="323"/>
      <c r="R40" s="323"/>
      <c r="S40" s="323"/>
      <c r="T40" s="323"/>
      <c r="U40" s="322"/>
      <c r="V40" s="324"/>
      <c r="W40" s="322"/>
      <c r="X40" s="322"/>
      <c r="Y40" s="322"/>
      <c r="Z40" s="322"/>
      <c r="AA40" s="322"/>
    </row>
    <row r="41" spans="2:27" ht="18">
      <c r="B41"/>
      <c r="G41" s="323"/>
      <c r="H41" s="323"/>
      <c r="I41" s="323"/>
      <c r="J41" s="323"/>
      <c r="K41" s="323"/>
      <c r="L41" s="323"/>
      <c r="M41" s="323"/>
      <c r="N41" s="323"/>
      <c r="O41" s="323"/>
      <c r="P41" s="323"/>
      <c r="Q41" s="323"/>
      <c r="R41" s="323"/>
      <c r="S41" s="323"/>
      <c r="T41" s="323"/>
      <c r="U41" s="322"/>
      <c r="V41" s="324"/>
      <c r="W41" s="322"/>
      <c r="X41" s="322"/>
      <c r="Y41" s="322"/>
      <c r="Z41" s="322"/>
      <c r="AA41" s="322"/>
    </row>
    <row r="42" spans="2:27">
      <c r="G42" s="322"/>
      <c r="H42" s="322"/>
      <c r="I42" s="322"/>
      <c r="J42" s="322"/>
      <c r="K42" s="322"/>
      <c r="L42" s="322"/>
      <c r="M42" s="322"/>
      <c r="N42" s="322"/>
      <c r="O42" s="322"/>
      <c r="P42" s="322"/>
      <c r="Q42" s="322"/>
      <c r="R42" s="322"/>
      <c r="S42" s="322"/>
      <c r="T42" s="322"/>
      <c r="U42" s="322"/>
      <c r="V42" s="324"/>
      <c r="W42" s="322"/>
      <c r="X42" s="322"/>
      <c r="Y42" s="322"/>
      <c r="Z42" s="322"/>
      <c r="AA42" s="322"/>
    </row>
    <row r="43" spans="2:27">
      <c r="G43" s="322"/>
      <c r="H43" s="322"/>
      <c r="I43" s="322"/>
      <c r="J43" s="322"/>
      <c r="K43" s="322"/>
      <c r="L43" s="322"/>
      <c r="M43" s="322"/>
      <c r="N43" s="322"/>
      <c r="O43" s="322"/>
      <c r="P43" s="322"/>
      <c r="Q43" s="322"/>
      <c r="R43" s="322"/>
      <c r="S43" s="322"/>
      <c r="T43" s="322"/>
      <c r="U43" s="322"/>
      <c r="V43" s="324"/>
      <c r="W43" s="322"/>
      <c r="X43" s="322"/>
      <c r="Y43" s="322"/>
      <c r="Z43" s="322"/>
      <c r="AA43" s="322"/>
    </row>
    <row r="44" spans="2:27">
      <c r="G44" s="322"/>
      <c r="H44" s="322"/>
      <c r="I44" s="322"/>
      <c r="J44" s="322"/>
      <c r="K44" s="322"/>
      <c r="L44" s="322"/>
      <c r="M44" s="322"/>
      <c r="N44" s="322"/>
      <c r="O44" s="322"/>
      <c r="P44" s="322"/>
      <c r="Q44" s="322"/>
      <c r="R44" s="322"/>
      <c r="S44" s="322"/>
      <c r="T44" s="322"/>
      <c r="U44" s="322"/>
      <c r="V44" s="324"/>
      <c r="W44" s="322"/>
      <c r="X44" s="322"/>
      <c r="Y44" s="322"/>
      <c r="Z44" s="322"/>
      <c r="AA44" s="322"/>
    </row>
    <row r="45" spans="2:27">
      <c r="G45" s="322"/>
      <c r="H45" s="322"/>
      <c r="I45" s="322"/>
      <c r="J45" s="322"/>
      <c r="K45" s="322"/>
      <c r="L45" s="322"/>
      <c r="M45" s="322"/>
      <c r="N45" s="322"/>
      <c r="O45" s="322"/>
      <c r="P45" s="322"/>
      <c r="Q45" s="322"/>
      <c r="R45" s="322"/>
      <c r="S45" s="322"/>
      <c r="T45" s="322"/>
      <c r="U45" s="322"/>
      <c r="V45" s="324"/>
      <c r="W45" s="322"/>
      <c r="X45" s="322"/>
      <c r="Y45" s="322"/>
      <c r="Z45" s="322"/>
      <c r="AA45" s="322"/>
    </row>
    <row r="46" spans="2:27">
      <c r="G46" s="322"/>
      <c r="H46" s="322"/>
      <c r="I46" s="322"/>
      <c r="J46" s="322"/>
      <c r="K46" s="322"/>
      <c r="L46" s="322"/>
      <c r="M46" s="322"/>
      <c r="N46" s="322"/>
      <c r="O46" s="322"/>
      <c r="P46" s="322"/>
      <c r="Q46" s="322"/>
      <c r="R46" s="322"/>
      <c r="S46" s="322"/>
      <c r="T46" s="322"/>
      <c r="U46" s="322"/>
      <c r="V46" s="324"/>
      <c r="W46" s="322"/>
      <c r="X46" s="322"/>
      <c r="Y46" s="322"/>
      <c r="Z46" s="322"/>
      <c r="AA46" s="322"/>
    </row>
    <row r="47" spans="2:27">
      <c r="G47" s="322"/>
      <c r="H47" s="322"/>
      <c r="I47" s="322"/>
      <c r="J47" s="322"/>
      <c r="K47" s="322"/>
      <c r="L47" s="322"/>
      <c r="M47" s="322"/>
      <c r="N47" s="322"/>
      <c r="O47" s="322"/>
      <c r="P47" s="322"/>
      <c r="Q47" s="322"/>
      <c r="R47" s="322"/>
      <c r="S47" s="322"/>
      <c r="T47" s="322"/>
      <c r="U47" s="322"/>
      <c r="V47" s="324"/>
      <c r="W47" s="322"/>
      <c r="X47" s="322"/>
      <c r="Y47" s="322"/>
      <c r="Z47" s="322"/>
      <c r="AA47" s="322"/>
    </row>
    <row r="48" spans="2:27">
      <c r="G48" s="322"/>
      <c r="H48" s="322"/>
      <c r="I48" s="322"/>
      <c r="J48" s="322"/>
      <c r="K48" s="322"/>
      <c r="L48" s="322"/>
      <c r="M48" s="322"/>
      <c r="N48" s="322"/>
      <c r="O48" s="322"/>
      <c r="P48" s="322"/>
      <c r="Q48" s="322"/>
      <c r="R48" s="322"/>
      <c r="S48" s="322"/>
      <c r="T48" s="322"/>
      <c r="U48" s="322"/>
      <c r="V48" s="324"/>
      <c r="W48" s="322"/>
      <c r="X48" s="322"/>
      <c r="Y48" s="322"/>
      <c r="Z48" s="322"/>
      <c r="AA48" s="322"/>
    </row>
    <row r="49" spans="7:27">
      <c r="G49" s="322"/>
      <c r="H49" s="322"/>
      <c r="I49" s="322"/>
      <c r="J49" s="322"/>
      <c r="K49" s="322"/>
      <c r="L49" s="322"/>
      <c r="M49" s="322"/>
      <c r="N49" s="322"/>
      <c r="O49" s="322"/>
      <c r="P49" s="322"/>
      <c r="Q49" s="322"/>
      <c r="R49" s="322"/>
      <c r="S49" s="322"/>
      <c r="T49" s="322"/>
      <c r="U49" s="322"/>
      <c r="V49" s="324"/>
      <c r="W49" s="322"/>
      <c r="X49" s="322"/>
      <c r="Y49" s="322"/>
      <c r="Z49" s="322"/>
      <c r="AA49" s="322"/>
    </row>
    <row r="50" spans="7:27" ht="15">
      <c r="G50" s="325"/>
      <c r="H50" s="322"/>
      <c r="I50" s="326"/>
      <c r="J50" s="326"/>
      <c r="K50" s="326"/>
      <c r="L50" s="327"/>
      <c r="M50" s="328"/>
      <c r="N50" s="329"/>
      <c r="O50" s="329"/>
      <c r="P50" s="322"/>
      <c r="Q50" s="322"/>
      <c r="R50" s="322"/>
      <c r="S50" s="322"/>
      <c r="T50" s="322"/>
      <c r="U50" s="322"/>
      <c r="V50" s="330"/>
      <c r="W50" s="331"/>
      <c r="X50" s="331"/>
      <c r="Y50" s="331"/>
      <c r="Z50" s="331"/>
      <c r="AA50" s="331"/>
    </row>
  </sheetData>
  <mergeCells count="86">
    <mergeCell ref="S5:T5"/>
    <mergeCell ref="D2:M2"/>
    <mergeCell ref="N2:U2"/>
    <mergeCell ref="B3:E3"/>
    <mergeCell ref="I3:M3"/>
    <mergeCell ref="N3:U3"/>
    <mergeCell ref="B4:E4"/>
    <mergeCell ref="G4:V4"/>
    <mergeCell ref="C5:E5"/>
    <mergeCell ref="G5:H5"/>
    <mergeCell ref="J5:L5"/>
    <mergeCell ref="M5:O5"/>
    <mergeCell ref="P5:R5"/>
    <mergeCell ref="C7:E7"/>
    <mergeCell ref="J7:L7"/>
    <mergeCell ref="M7:O7"/>
    <mergeCell ref="P7:R7"/>
    <mergeCell ref="S7:T7"/>
    <mergeCell ref="C6:E6"/>
    <mergeCell ref="J6:L6"/>
    <mergeCell ref="M6:O6"/>
    <mergeCell ref="P6:R6"/>
    <mergeCell ref="S6:T6"/>
    <mergeCell ref="B9:E17"/>
    <mergeCell ref="J9:L9"/>
    <mergeCell ref="M9:O9"/>
    <mergeCell ref="P9:R9"/>
    <mergeCell ref="S9:T9"/>
    <mergeCell ref="J10:L10"/>
    <mergeCell ref="M10:O10"/>
    <mergeCell ref="P10:R10"/>
    <mergeCell ref="S10:T10"/>
    <mergeCell ref="J11:L11"/>
    <mergeCell ref="M11:O11"/>
    <mergeCell ref="P11:R11"/>
    <mergeCell ref="S11:T11"/>
    <mergeCell ref="J12:L12"/>
    <mergeCell ref="M12:O12"/>
    <mergeCell ref="P12:R12"/>
    <mergeCell ref="B8:E8"/>
    <mergeCell ref="J8:L8"/>
    <mergeCell ref="M8:O8"/>
    <mergeCell ref="P8:R8"/>
    <mergeCell ref="S8:T8"/>
    <mergeCell ref="S12:T12"/>
    <mergeCell ref="J13:L13"/>
    <mergeCell ref="M13:O13"/>
    <mergeCell ref="P13:R13"/>
    <mergeCell ref="S13:T13"/>
    <mergeCell ref="J14:L14"/>
    <mergeCell ref="M14:O14"/>
    <mergeCell ref="P14:R14"/>
    <mergeCell ref="S14:T14"/>
    <mergeCell ref="J15:L15"/>
    <mergeCell ref="M15:O15"/>
    <mergeCell ref="P15:R15"/>
    <mergeCell ref="S15:T15"/>
    <mergeCell ref="J16:L16"/>
    <mergeCell ref="M16:O16"/>
    <mergeCell ref="P16:R16"/>
    <mergeCell ref="S16:T16"/>
    <mergeCell ref="J17:L17"/>
    <mergeCell ref="M17:O17"/>
    <mergeCell ref="P17:R17"/>
    <mergeCell ref="S17:T17"/>
    <mergeCell ref="B19:E23"/>
    <mergeCell ref="G19:V19"/>
    <mergeCell ref="G20:V32"/>
    <mergeCell ref="B24:E24"/>
    <mergeCell ref="B25:E30"/>
    <mergeCell ref="B18:E18"/>
    <mergeCell ref="J18:L18"/>
    <mergeCell ref="M18:O18"/>
    <mergeCell ref="P18:R18"/>
    <mergeCell ref="S18:T18"/>
    <mergeCell ref="G35:G36"/>
    <mergeCell ref="I35:V36"/>
    <mergeCell ref="B31:E31"/>
    <mergeCell ref="J33:L33"/>
    <mergeCell ref="M33:O33"/>
    <mergeCell ref="P33:R33"/>
    <mergeCell ref="S33:T33"/>
    <mergeCell ref="J34:L34"/>
    <mergeCell ref="M34:O34"/>
    <mergeCell ref="P34:R34"/>
    <mergeCell ref="S34:T34"/>
  </mergeCells>
  <phoneticPr fontId="186" type="noConversion"/>
  <conditionalFormatting sqref="U33:U34 U6:U18">
    <cfRule type="iconSet" priority="1">
      <iconSet iconSet="3Symbols" showValue="0">
        <cfvo type="percent" val="0"/>
        <cfvo type="formula" val="1"/>
        <cfvo type="formula" val="2"/>
      </iconSet>
    </cfRule>
  </conditionalFormatting>
  <pageMargins left="0.7" right="0.7" top="0.75" bottom="0.75" header="0.3" footer="0.3"/>
  <drawing r:id="rId1"/>
</worksheet>
</file>

<file path=xl/worksheets/sheet31.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7">
    <tabColor rgb="FF0066FF"/>
  </sheetPr>
  <dimension ref="A1:DW108"/>
  <sheetViews>
    <sheetView zoomScale="89" zoomScaleNormal="300" workbookViewId="0">
      <selection activeCell="B4" sqref="B4"/>
    </sheetView>
  </sheetViews>
  <sheetFormatPr baseColWidth="10" defaultColWidth="9.33203125" defaultRowHeight="13"/>
  <cols>
    <col min="1" max="2" width="16.5" style="114" customWidth="1"/>
    <col min="3" max="3" width="16.5" style="114" bestFit="1" customWidth="1"/>
    <col min="4" max="4" width="12" style="114" customWidth="1"/>
    <col min="5" max="5" width="13.6640625" style="114" customWidth="1"/>
    <col min="6" max="6" width="14.6640625" style="114" customWidth="1"/>
    <col min="7" max="7" width="8.5" style="114" customWidth="1"/>
    <col min="8" max="8" width="28" style="114" customWidth="1"/>
    <col min="9" max="9" width="13.5" style="114" bestFit="1" customWidth="1"/>
    <col min="10" max="10" width="5" style="114" bestFit="1" customWidth="1"/>
    <col min="11" max="11" width="5.5" style="114" bestFit="1" customWidth="1"/>
    <col min="12" max="12" width="15" style="114" bestFit="1" customWidth="1"/>
    <col min="13" max="13" width="18.5" style="114" customWidth="1"/>
    <col min="14" max="127" width="9.33203125" style="149"/>
    <col min="128" max="16384" width="9.33203125" style="114"/>
  </cols>
  <sheetData>
    <row r="1" spans="1:13" ht="12.75" customHeight="1">
      <c r="A1" s="1825" t="s">
        <v>648</v>
      </c>
      <c r="B1" s="1826"/>
      <c r="C1" s="1826"/>
      <c r="D1" s="1826"/>
      <c r="E1" s="1826"/>
      <c r="F1" s="1826"/>
      <c r="G1" s="1826"/>
      <c r="H1" s="1826"/>
      <c r="I1" s="1826"/>
      <c r="J1" s="1826"/>
      <c r="K1" s="1826"/>
      <c r="L1" s="1826"/>
      <c r="M1" s="1827"/>
    </row>
    <row r="2" spans="1:13" ht="12.75" customHeight="1">
      <c r="A2" s="1828"/>
      <c r="B2" s="1829"/>
      <c r="C2" s="1829"/>
      <c r="D2" s="1829"/>
      <c r="E2" s="1829"/>
      <c r="F2" s="1829"/>
      <c r="G2" s="1829"/>
      <c r="H2" s="1829"/>
      <c r="I2" s="1829"/>
      <c r="J2" s="1829"/>
      <c r="K2" s="1829"/>
      <c r="L2" s="1829"/>
      <c r="M2" s="1830"/>
    </row>
    <row r="3" spans="1:13" ht="36.75" customHeight="1" thickBot="1">
      <c r="A3" s="1831"/>
      <c r="B3" s="1832"/>
      <c r="C3" s="1832"/>
      <c r="D3" s="1832"/>
      <c r="E3" s="1832"/>
      <c r="F3" s="1832"/>
      <c r="G3" s="1832"/>
      <c r="H3" s="1832"/>
      <c r="I3" s="1832"/>
      <c r="J3" s="1832"/>
      <c r="K3" s="1832"/>
      <c r="L3" s="1832"/>
      <c r="M3" s="1833"/>
    </row>
    <row r="4" spans="1:13" ht="14">
      <c r="A4" s="150" t="s">
        <v>210</v>
      </c>
      <c r="B4" s="151" t="s">
        <v>164</v>
      </c>
      <c r="C4" s="152" t="s">
        <v>167</v>
      </c>
      <c r="D4" s="153" t="s">
        <v>116</v>
      </c>
      <c r="E4" s="154"/>
      <c r="F4" s="155"/>
      <c r="G4" s="156"/>
      <c r="H4" s="153" t="s">
        <v>117</v>
      </c>
      <c r="I4" s="154"/>
      <c r="J4" s="157"/>
      <c r="K4" s="158"/>
      <c r="L4" s="1834" t="s">
        <v>211</v>
      </c>
      <c r="M4" s="1835"/>
    </row>
    <row r="5" spans="1:13" ht="23.25" customHeight="1">
      <c r="A5" s="159" t="s">
        <v>121</v>
      </c>
      <c r="B5" s="160"/>
      <c r="C5" s="161"/>
      <c r="D5" s="1836"/>
      <c r="E5" s="1837"/>
      <c r="F5" s="1837"/>
      <c r="G5" s="1838"/>
      <c r="H5" s="1839" t="s">
        <v>212</v>
      </c>
      <c r="I5" s="1840"/>
      <c r="J5" s="1840"/>
      <c r="K5" s="1840"/>
      <c r="L5" s="1841" t="s">
        <v>212</v>
      </c>
      <c r="M5" s="1842"/>
    </row>
    <row r="6" spans="1:13" ht="18" customHeight="1">
      <c r="A6" s="162" t="s">
        <v>123</v>
      </c>
      <c r="B6" s="163"/>
      <c r="C6" s="163"/>
      <c r="D6" s="164" t="s">
        <v>124</v>
      </c>
      <c r="E6" s="165"/>
      <c r="F6" s="166"/>
      <c r="G6" s="167"/>
      <c r="H6" s="168" t="s">
        <v>125</v>
      </c>
      <c r="I6" s="169"/>
      <c r="J6" s="169"/>
      <c r="K6" s="170"/>
      <c r="L6" s="1843"/>
      <c r="M6" s="1844"/>
    </row>
    <row r="7" spans="1:13" ht="43.5" customHeight="1">
      <c r="A7" s="1817"/>
      <c r="B7" s="1818"/>
      <c r="C7" s="1819"/>
      <c r="D7" s="1820"/>
      <c r="E7" s="1818"/>
      <c r="F7" s="1818"/>
      <c r="G7" s="1819"/>
      <c r="H7" s="1821"/>
      <c r="I7" s="1822"/>
      <c r="J7" s="1822"/>
      <c r="K7" s="1822"/>
      <c r="L7" s="1823"/>
      <c r="M7" s="1824"/>
    </row>
    <row r="8" spans="1:13">
      <c r="A8" s="162" t="s">
        <v>128</v>
      </c>
      <c r="B8" s="163"/>
      <c r="C8" s="163"/>
      <c r="D8" s="168" t="s">
        <v>129</v>
      </c>
      <c r="E8" s="171"/>
      <c r="F8" s="171"/>
      <c r="G8" s="172"/>
      <c r="H8" s="168" t="s">
        <v>130</v>
      </c>
      <c r="I8" s="169"/>
      <c r="J8" s="169"/>
      <c r="K8" s="170"/>
      <c r="L8" s="173"/>
      <c r="M8" s="174"/>
    </row>
    <row r="9" spans="1:13" ht="21" customHeight="1">
      <c r="A9" s="1845"/>
      <c r="B9" s="1818"/>
      <c r="C9" s="1819"/>
      <c r="D9" s="1846"/>
      <c r="E9" s="1847"/>
      <c r="F9" s="1847"/>
      <c r="G9" s="1848"/>
      <c r="H9" s="1849"/>
      <c r="I9" s="1850"/>
      <c r="J9" s="1850"/>
      <c r="K9" s="1850"/>
      <c r="L9" s="1851"/>
      <c r="M9" s="1852"/>
    </row>
    <row r="10" spans="1:13">
      <c r="A10" s="175" t="s">
        <v>132</v>
      </c>
      <c r="B10" s="176"/>
      <c r="C10" s="177" t="s">
        <v>133</v>
      </c>
      <c r="D10" s="178" t="s">
        <v>134</v>
      </c>
      <c r="E10" s="179"/>
      <c r="F10" s="179"/>
      <c r="G10" s="180"/>
      <c r="H10" s="168" t="s">
        <v>134</v>
      </c>
      <c r="I10" s="169"/>
      <c r="J10" s="169"/>
      <c r="K10" s="170"/>
      <c r="L10" s="173"/>
      <c r="M10" s="174"/>
    </row>
    <row r="11" spans="1:13" ht="24.75" customHeight="1" thickBot="1">
      <c r="A11" s="1853"/>
      <c r="B11" s="1854"/>
      <c r="C11" s="181"/>
      <c r="D11" s="1855"/>
      <c r="E11" s="1856"/>
      <c r="F11" s="1856"/>
      <c r="G11" s="1857"/>
      <c r="H11" s="1855"/>
      <c r="I11" s="1858"/>
      <c r="J11" s="1858"/>
      <c r="K11" s="1858"/>
      <c r="L11" s="1859"/>
      <c r="M11" s="1860"/>
    </row>
    <row r="12" spans="1:13" ht="14" thickBot="1">
      <c r="A12" s="182" t="s">
        <v>136</v>
      </c>
      <c r="B12" s="183" t="s">
        <v>137</v>
      </c>
      <c r="C12" s="182" t="s">
        <v>138</v>
      </c>
      <c r="D12" s="184" t="s">
        <v>139</v>
      </c>
      <c r="E12" s="185"/>
      <c r="F12" s="185"/>
      <c r="G12" s="183" t="s">
        <v>140</v>
      </c>
      <c r="H12" s="1861" t="s">
        <v>141</v>
      </c>
      <c r="I12" s="1862"/>
      <c r="J12" s="1862"/>
      <c r="K12" s="1862"/>
      <c r="L12" s="1863"/>
      <c r="M12" s="1864" t="s">
        <v>29</v>
      </c>
    </row>
    <row r="13" spans="1:13" ht="14" thickBot="1">
      <c r="A13" s="186" t="s">
        <v>27</v>
      </c>
      <c r="B13" s="187" t="s">
        <v>142</v>
      </c>
      <c r="C13" s="186" t="s">
        <v>143</v>
      </c>
      <c r="D13" s="1864" t="s">
        <v>144</v>
      </c>
      <c r="E13" s="1864" t="s">
        <v>145</v>
      </c>
      <c r="F13" s="1864" t="s">
        <v>27</v>
      </c>
      <c r="G13" s="187" t="s">
        <v>146</v>
      </c>
      <c r="H13" s="183" t="s">
        <v>147</v>
      </c>
      <c r="I13" s="183" t="s">
        <v>53</v>
      </c>
      <c r="J13" s="1868" t="s">
        <v>148</v>
      </c>
      <c r="K13" s="1869"/>
      <c r="L13" s="1864" t="s">
        <v>149</v>
      </c>
      <c r="M13" s="1865"/>
    </row>
    <row r="14" spans="1:13" ht="14" thickBot="1">
      <c r="A14" s="188" t="s">
        <v>150</v>
      </c>
      <c r="B14" s="189" t="s">
        <v>151</v>
      </c>
      <c r="C14" s="188" t="s">
        <v>152</v>
      </c>
      <c r="D14" s="1867"/>
      <c r="E14" s="1867"/>
      <c r="F14" s="1867"/>
      <c r="G14" s="189" t="s">
        <v>153</v>
      </c>
      <c r="H14" s="189" t="s">
        <v>154</v>
      </c>
      <c r="I14" s="189" t="s">
        <v>155</v>
      </c>
      <c r="J14" s="190" t="s">
        <v>156</v>
      </c>
      <c r="K14" s="190" t="s">
        <v>213</v>
      </c>
      <c r="L14" s="1867"/>
      <c r="M14" s="1866"/>
    </row>
    <row r="15" spans="1:13">
      <c r="A15" s="191"/>
      <c r="B15" s="192"/>
      <c r="C15" s="193"/>
      <c r="D15" s="193"/>
      <c r="E15" s="193"/>
      <c r="F15" s="192"/>
      <c r="G15" s="194"/>
      <c r="H15" s="195"/>
      <c r="I15" s="193"/>
      <c r="J15" s="196"/>
      <c r="K15" s="196"/>
      <c r="L15" s="197"/>
      <c r="M15" s="198"/>
    </row>
    <row r="16" spans="1:13">
      <c r="A16" s="199"/>
      <c r="B16" s="200"/>
      <c r="C16" s="200"/>
      <c r="D16" s="200"/>
      <c r="E16" s="201"/>
      <c r="F16" s="202"/>
      <c r="G16" s="203"/>
      <c r="H16" s="204"/>
      <c r="I16" s="201"/>
      <c r="J16" s="205"/>
      <c r="K16" s="205"/>
      <c r="L16" s="206"/>
      <c r="M16" s="207"/>
    </row>
    <row r="17" spans="1:13">
      <c r="A17" s="199"/>
      <c r="B17" s="200"/>
      <c r="C17" s="200"/>
      <c r="D17" s="200"/>
      <c r="E17" s="201"/>
      <c r="F17" s="201"/>
      <c r="G17" s="208"/>
      <c r="H17" s="209"/>
      <c r="I17" s="201"/>
      <c r="J17" s="210"/>
      <c r="K17" s="210"/>
      <c r="L17" s="206"/>
      <c r="M17" s="207"/>
    </row>
    <row r="18" spans="1:13">
      <c r="A18" s="211"/>
      <c r="B18" s="201"/>
      <c r="C18" s="201"/>
      <c r="D18" s="201"/>
      <c r="E18" s="201"/>
      <c r="F18" s="201"/>
      <c r="G18" s="208"/>
      <c r="H18" s="204"/>
      <c r="I18" s="201"/>
      <c r="J18" s="210"/>
      <c r="K18" s="210"/>
      <c r="L18" s="206"/>
      <c r="M18" s="207"/>
    </row>
    <row r="19" spans="1:13">
      <c r="A19" s="211"/>
      <c r="B19" s="201"/>
      <c r="C19" s="201"/>
      <c r="D19" s="201"/>
      <c r="E19" s="201"/>
      <c r="F19" s="201"/>
      <c r="G19" s="208"/>
      <c r="H19" s="202"/>
      <c r="I19" s="201"/>
      <c r="J19" s="210"/>
      <c r="K19" s="210"/>
      <c r="L19" s="206"/>
      <c r="M19" s="207"/>
    </row>
    <row r="20" spans="1:13">
      <c r="A20" s="211"/>
      <c r="B20" s="212"/>
      <c r="C20" s="212"/>
      <c r="D20" s="213"/>
      <c r="E20" s="212"/>
      <c r="F20" s="212"/>
      <c r="G20" s="213"/>
      <c r="H20" s="214"/>
      <c r="I20" s="212"/>
      <c r="J20" s="215"/>
      <c r="K20" s="215"/>
      <c r="L20" s="216"/>
      <c r="M20" s="217"/>
    </row>
    <row r="21" spans="1:13">
      <c r="A21" s="211"/>
      <c r="B21" s="201"/>
      <c r="C21" s="218"/>
      <c r="D21" s="201"/>
      <c r="E21" s="201"/>
      <c r="F21" s="218"/>
      <c r="G21" s="208"/>
      <c r="H21" s="209"/>
      <c r="I21" s="201"/>
      <c r="J21" s="219"/>
      <c r="K21" s="219"/>
      <c r="L21" s="201"/>
      <c r="M21" s="220"/>
    </row>
    <row r="22" spans="1:13">
      <c r="A22" s="211"/>
      <c r="B22" s="201"/>
      <c r="C22" s="218"/>
      <c r="D22" s="201"/>
      <c r="E22" s="201"/>
      <c r="F22" s="218"/>
      <c r="G22" s="208"/>
      <c r="H22" s="201"/>
      <c r="I22" s="201"/>
      <c r="J22" s="219"/>
      <c r="K22" s="219"/>
      <c r="L22" s="201"/>
      <c r="M22" s="220"/>
    </row>
    <row r="23" spans="1:13">
      <c r="A23" s="211"/>
      <c r="B23" s="201"/>
      <c r="C23" s="218"/>
      <c r="D23" s="201"/>
      <c r="E23" s="204"/>
      <c r="F23" s="218"/>
      <c r="G23" s="208"/>
      <c r="H23" s="221"/>
      <c r="I23" s="201"/>
      <c r="J23" s="222"/>
      <c r="K23" s="219"/>
      <c r="L23" s="201"/>
      <c r="M23" s="220"/>
    </row>
    <row r="24" spans="1:13">
      <c r="A24" s="211"/>
      <c r="B24" s="201"/>
      <c r="C24" s="218"/>
      <c r="D24" s="204"/>
      <c r="E24" s="204"/>
      <c r="F24" s="204"/>
      <c r="G24" s="203"/>
      <c r="H24" s="201"/>
      <c r="I24" s="218"/>
      <c r="J24" s="222"/>
      <c r="K24" s="219"/>
      <c r="L24" s="201"/>
      <c r="M24" s="220"/>
    </row>
    <row r="25" spans="1:13">
      <c r="A25" s="211"/>
      <c r="B25" s="201"/>
      <c r="C25" s="218"/>
      <c r="D25" s="201"/>
      <c r="E25" s="204"/>
      <c r="F25" s="218"/>
      <c r="G25" s="208"/>
      <c r="H25" s="209"/>
      <c r="I25" s="201"/>
      <c r="J25" s="222"/>
      <c r="K25" s="219"/>
      <c r="L25" s="201"/>
      <c r="M25" s="220"/>
    </row>
    <row r="26" spans="1:13">
      <c r="A26" s="211"/>
      <c r="B26" s="201"/>
      <c r="C26" s="218"/>
      <c r="D26" s="201"/>
      <c r="E26" s="204"/>
      <c r="F26" s="218"/>
      <c r="G26" s="223"/>
      <c r="H26" s="221"/>
      <c r="I26" s="201"/>
      <c r="J26" s="222"/>
      <c r="K26" s="219"/>
      <c r="L26" s="201"/>
      <c r="M26" s="220"/>
    </row>
    <row r="27" spans="1:13">
      <c r="A27" s="211"/>
      <c r="B27" s="201"/>
      <c r="C27" s="218"/>
      <c r="D27" s="201"/>
      <c r="E27" s="204"/>
      <c r="F27" s="218"/>
      <c r="G27" s="208"/>
      <c r="H27" s="224"/>
      <c r="I27" s="201"/>
      <c r="J27" s="222"/>
      <c r="K27" s="219"/>
      <c r="L27" s="201"/>
      <c r="M27" s="220"/>
    </row>
    <row r="28" spans="1:13">
      <c r="A28" s="211"/>
      <c r="B28" s="201"/>
      <c r="C28" s="218"/>
      <c r="D28" s="201"/>
      <c r="E28" s="204"/>
      <c r="F28" s="218"/>
      <c r="G28" s="208"/>
      <c r="H28" s="209"/>
      <c r="I28" s="201"/>
      <c r="J28" s="222"/>
      <c r="K28" s="219"/>
      <c r="L28" s="201"/>
      <c r="M28" s="220"/>
    </row>
    <row r="29" spans="1:13">
      <c r="A29" s="211"/>
      <c r="B29" s="201"/>
      <c r="C29" s="218"/>
      <c r="D29" s="201"/>
      <c r="E29" s="204"/>
      <c r="F29" s="218"/>
      <c r="G29" s="208"/>
      <c r="H29" s="209"/>
      <c r="I29" s="201"/>
      <c r="J29" s="222"/>
      <c r="K29" s="219"/>
      <c r="L29" s="201"/>
      <c r="M29" s="220"/>
    </row>
    <row r="30" spans="1:13">
      <c r="A30" s="211"/>
      <c r="B30" s="201"/>
      <c r="C30" s="218"/>
      <c r="D30" s="208"/>
      <c r="E30" s="204"/>
      <c r="F30" s="218"/>
      <c r="G30" s="208"/>
      <c r="H30" s="225"/>
      <c r="I30" s="201"/>
      <c r="J30" s="222"/>
      <c r="K30" s="219"/>
      <c r="L30" s="201"/>
      <c r="M30" s="220"/>
    </row>
    <row r="31" spans="1:13">
      <c r="A31" s="211"/>
      <c r="B31" s="201"/>
      <c r="C31" s="218"/>
      <c r="D31" s="208"/>
      <c r="E31" s="204"/>
      <c r="F31" s="218"/>
      <c r="G31" s="208"/>
      <c r="H31" s="209"/>
      <c r="I31" s="201"/>
      <c r="J31" s="222"/>
      <c r="K31" s="219"/>
      <c r="L31" s="201"/>
      <c r="M31" s="220"/>
    </row>
    <row r="32" spans="1:13">
      <c r="A32" s="211"/>
      <c r="B32" s="208"/>
      <c r="C32" s="218"/>
      <c r="D32" s="218"/>
      <c r="E32" s="226"/>
      <c r="F32" s="201"/>
      <c r="G32" s="201"/>
      <c r="H32" s="221"/>
      <c r="I32" s="204"/>
      <c r="J32" s="222"/>
      <c r="K32" s="219"/>
      <c r="L32" s="204"/>
      <c r="M32" s="220"/>
    </row>
    <row r="33" spans="1:13">
      <c r="A33" s="211"/>
      <c r="B33" s="227"/>
      <c r="C33" s="218"/>
      <c r="D33" s="218"/>
      <c r="E33" s="226"/>
      <c r="F33" s="201"/>
      <c r="G33" s="201"/>
      <c r="H33" s="221"/>
      <c r="I33" s="204"/>
      <c r="J33" s="222"/>
      <c r="K33" s="219"/>
      <c r="L33" s="204"/>
      <c r="M33" s="220"/>
    </row>
    <row r="34" spans="1:13">
      <c r="A34" s="211"/>
      <c r="B34" s="208"/>
      <c r="C34" s="218"/>
      <c r="D34" s="218"/>
      <c r="E34" s="201"/>
      <c r="F34" s="218"/>
      <c r="G34" s="201"/>
      <c r="H34" s="221"/>
      <c r="I34" s="204"/>
      <c r="J34" s="222"/>
      <c r="K34" s="219"/>
      <c r="L34" s="201"/>
      <c r="M34" s="220"/>
    </row>
    <row r="35" spans="1:13">
      <c r="A35" s="211"/>
      <c r="B35" s="201"/>
      <c r="C35" s="218"/>
      <c r="D35" s="208"/>
      <c r="E35" s="204"/>
      <c r="F35" s="218"/>
      <c r="G35" s="208"/>
      <c r="H35" s="221"/>
      <c r="I35" s="201"/>
      <c r="J35" s="222"/>
      <c r="K35" s="219"/>
      <c r="L35" s="201"/>
      <c r="M35" s="220"/>
    </row>
    <row r="36" spans="1:13">
      <c r="A36" s="211"/>
      <c r="B36" s="218"/>
      <c r="C36" s="218"/>
      <c r="D36" s="218"/>
      <c r="E36" s="204"/>
      <c r="F36" s="218"/>
      <c r="G36" s="227"/>
      <c r="H36" s="228"/>
      <c r="I36" s="201"/>
      <c r="J36" s="229"/>
      <c r="K36" s="229"/>
      <c r="L36" s="228"/>
      <c r="M36" s="220"/>
    </row>
    <row r="37" spans="1:13">
      <c r="A37" s="211"/>
      <c r="B37" s="230"/>
      <c r="C37" s="231"/>
      <c r="D37" s="218"/>
      <c r="E37" s="226"/>
      <c r="F37" s="218"/>
      <c r="G37" s="232"/>
      <c r="H37" s="228"/>
      <c r="I37" s="228"/>
      <c r="J37" s="229"/>
      <c r="K37" s="229"/>
      <c r="L37" s="228"/>
      <c r="M37" s="220"/>
    </row>
    <row r="38" spans="1:13">
      <c r="A38" s="211"/>
      <c r="B38" s="233"/>
      <c r="C38" s="234"/>
      <c r="D38" s="204"/>
      <c r="E38" s="204"/>
      <c r="F38" s="218"/>
      <c r="G38" s="233"/>
      <c r="H38" s="218"/>
      <c r="I38" s="201"/>
      <c r="J38" s="229"/>
      <c r="K38" s="229"/>
      <c r="L38" s="201"/>
      <c r="M38" s="220"/>
    </row>
    <row r="39" spans="1:13">
      <c r="A39" s="211"/>
      <c r="B39" s="233"/>
      <c r="C39" s="234"/>
      <c r="D39" s="204"/>
      <c r="E39" s="225"/>
      <c r="F39" s="218"/>
      <c r="G39" s="233"/>
      <c r="H39" s="225"/>
      <c r="I39" s="201"/>
      <c r="J39" s="235"/>
      <c r="K39" s="236"/>
      <c r="L39" s="233"/>
      <c r="M39" s="237"/>
    </row>
    <row r="40" spans="1:13">
      <c r="A40" s="211"/>
      <c r="B40" s="234"/>
      <c r="C40" s="234"/>
      <c r="D40" s="204"/>
      <c r="E40" s="226"/>
      <c r="F40" s="218"/>
      <c r="G40" s="226"/>
      <c r="H40" s="226"/>
      <c r="I40" s="201"/>
      <c r="J40" s="238"/>
      <c r="K40" s="238"/>
      <c r="L40" s="233"/>
      <c r="M40" s="239"/>
    </row>
    <row r="41" spans="1:13">
      <c r="A41" s="240"/>
      <c r="B41" s="208"/>
      <c r="C41" s="218"/>
      <c r="D41" s="208"/>
      <c r="E41" s="241"/>
      <c r="F41" s="201"/>
      <c r="G41" s="208"/>
      <c r="H41" s="218"/>
      <c r="I41" s="201"/>
      <c r="J41" s="219"/>
      <c r="K41" s="219"/>
      <c r="L41" s="242"/>
      <c r="M41" s="207"/>
    </row>
    <row r="42" spans="1:13">
      <c r="A42" s="240"/>
      <c r="B42" s="201"/>
      <c r="C42" s="218"/>
      <c r="D42" s="208"/>
      <c r="E42" s="201"/>
      <c r="F42" s="243"/>
      <c r="G42" s="208"/>
      <c r="H42" s="218"/>
      <c r="I42" s="201"/>
      <c r="J42" s="210"/>
      <c r="K42" s="210"/>
      <c r="L42" s="224"/>
      <c r="M42" s="207"/>
    </row>
    <row r="43" spans="1:13">
      <c r="A43" s="240"/>
      <c r="B43" s="204"/>
      <c r="C43" s="204"/>
      <c r="D43" s="204"/>
      <c r="E43" s="204"/>
      <c r="F43" s="204"/>
      <c r="G43" s="204"/>
      <c r="H43" s="204"/>
      <c r="I43" s="204"/>
      <c r="J43" s="204"/>
      <c r="K43" s="204"/>
      <c r="L43" s="204"/>
      <c r="M43" s="220"/>
    </row>
    <row r="44" spans="1:13">
      <c r="A44" s="240"/>
      <c r="B44" s="204"/>
      <c r="C44" s="204"/>
      <c r="D44" s="204"/>
      <c r="E44" s="204"/>
      <c r="F44" s="244"/>
      <c r="G44" s="204"/>
      <c r="H44" s="204"/>
      <c r="I44" s="204"/>
      <c r="J44" s="204"/>
      <c r="K44" s="204"/>
      <c r="L44" s="243"/>
      <c r="M44" s="220"/>
    </row>
    <row r="45" spans="1:13">
      <c r="A45" s="245"/>
      <c r="B45" s="204"/>
      <c r="C45" s="204"/>
      <c r="D45" s="204"/>
      <c r="E45" s="204"/>
      <c r="F45" s="204"/>
      <c r="G45" s="204"/>
      <c r="H45" s="204"/>
      <c r="I45" s="204"/>
      <c r="J45" s="204"/>
      <c r="K45" s="204"/>
      <c r="L45" s="204"/>
      <c r="M45" s="220"/>
    </row>
    <row r="46" spans="1:13">
      <c r="A46" s="246"/>
      <c r="B46" s="204"/>
      <c r="C46" s="204"/>
      <c r="D46" s="204"/>
      <c r="E46" s="204"/>
      <c r="F46" s="204"/>
      <c r="G46" s="204"/>
      <c r="H46" s="204"/>
      <c r="I46" s="204"/>
      <c r="J46" s="204"/>
      <c r="K46" s="204"/>
      <c r="L46" s="204"/>
      <c r="M46" s="220"/>
    </row>
    <row r="47" spans="1:13">
      <c r="A47" s="246"/>
      <c r="B47" s="204"/>
      <c r="C47" s="204"/>
      <c r="D47" s="204"/>
      <c r="E47" s="204"/>
      <c r="F47" s="204"/>
      <c r="G47" s="204"/>
      <c r="H47" s="204"/>
      <c r="I47" s="204"/>
      <c r="J47" s="204"/>
      <c r="K47" s="204"/>
      <c r="L47" s="204"/>
      <c r="M47" s="220"/>
    </row>
    <row r="48" spans="1:13">
      <c r="A48" s="246"/>
      <c r="B48" s="204"/>
      <c r="C48" s="204"/>
      <c r="D48" s="204"/>
      <c r="E48" s="204"/>
      <c r="F48" s="204"/>
      <c r="G48" s="204"/>
      <c r="H48" s="204"/>
      <c r="I48" s="204"/>
      <c r="J48" s="204"/>
      <c r="K48" s="204"/>
      <c r="L48" s="204"/>
      <c r="M48" s="220"/>
    </row>
    <row r="49" spans="1:13">
      <c r="A49" s="246"/>
      <c r="B49" s="204"/>
      <c r="C49" s="204"/>
      <c r="D49" s="204"/>
      <c r="E49" s="204"/>
      <c r="F49" s="204"/>
      <c r="G49" s="204"/>
      <c r="H49" s="204"/>
      <c r="I49" s="204"/>
      <c r="J49" s="204"/>
      <c r="K49" s="204"/>
      <c r="L49" s="204"/>
      <c r="M49" s="220"/>
    </row>
    <row r="50" spans="1:13">
      <c r="A50" s="246"/>
      <c r="B50" s="204"/>
      <c r="C50" s="204"/>
      <c r="D50" s="204"/>
      <c r="E50" s="204"/>
      <c r="F50" s="204"/>
      <c r="G50" s="204"/>
      <c r="H50" s="204"/>
      <c r="I50" s="204"/>
      <c r="J50" s="204"/>
      <c r="K50" s="204"/>
      <c r="L50" s="204"/>
      <c r="M50" s="220"/>
    </row>
    <row r="51" spans="1:13">
      <c r="A51" s="246"/>
      <c r="B51" s="204"/>
      <c r="C51" s="204"/>
      <c r="D51" s="204"/>
      <c r="E51" s="204"/>
      <c r="F51" s="204"/>
      <c r="G51" s="204"/>
      <c r="H51" s="204"/>
      <c r="I51" s="204"/>
      <c r="J51" s="204"/>
      <c r="K51" s="204"/>
      <c r="L51" s="204"/>
      <c r="M51" s="220"/>
    </row>
    <row r="52" spans="1:13">
      <c r="A52" s="246"/>
      <c r="B52" s="204"/>
      <c r="C52" s="204"/>
      <c r="D52" s="204"/>
      <c r="E52" s="204"/>
      <c r="F52" s="204"/>
      <c r="G52" s="204"/>
      <c r="H52" s="204"/>
      <c r="I52" s="204"/>
      <c r="J52" s="204"/>
      <c r="K52" s="204"/>
      <c r="L52" s="204"/>
      <c r="M52" s="220"/>
    </row>
    <row r="53" spans="1:13">
      <c r="A53" s="246"/>
      <c r="B53" s="204"/>
      <c r="C53" s="204"/>
      <c r="D53" s="204"/>
      <c r="E53" s="204"/>
      <c r="F53" s="204"/>
      <c r="G53" s="204"/>
      <c r="H53" s="204"/>
      <c r="I53" s="204"/>
      <c r="J53" s="204"/>
      <c r="K53" s="204"/>
      <c r="L53" s="204"/>
      <c r="M53" s="220"/>
    </row>
    <row r="54" spans="1:13">
      <c r="A54" s="246"/>
      <c r="B54" s="204"/>
      <c r="C54" s="204"/>
      <c r="D54" s="204"/>
      <c r="E54" s="204"/>
      <c r="F54" s="204"/>
      <c r="G54" s="204"/>
      <c r="H54" s="204"/>
      <c r="I54" s="204"/>
      <c r="J54" s="204"/>
      <c r="K54" s="204"/>
      <c r="L54" s="204"/>
      <c r="M54" s="220"/>
    </row>
    <row r="55" spans="1:13">
      <c r="A55" s="246"/>
      <c r="B55" s="204"/>
      <c r="C55" s="204"/>
      <c r="D55" s="204"/>
      <c r="E55" s="204"/>
      <c r="F55" s="204"/>
      <c r="G55" s="204"/>
      <c r="H55" s="204"/>
      <c r="I55" s="204"/>
      <c r="J55" s="204"/>
      <c r="K55" s="204"/>
      <c r="L55" s="204"/>
      <c r="M55" s="220"/>
    </row>
    <row r="56" spans="1:13">
      <c r="A56" s="246"/>
      <c r="B56" s="204"/>
      <c r="C56" s="204"/>
      <c r="D56" s="204"/>
      <c r="E56" s="204"/>
      <c r="F56" s="204"/>
      <c r="G56" s="204"/>
      <c r="H56" s="204"/>
      <c r="I56" s="204"/>
      <c r="J56" s="204"/>
      <c r="K56" s="204"/>
      <c r="L56" s="204"/>
      <c r="M56" s="220"/>
    </row>
    <row r="57" spans="1:13">
      <c r="A57" s="246"/>
      <c r="B57" s="204"/>
      <c r="C57" s="204"/>
      <c r="D57" s="204"/>
      <c r="E57" s="204"/>
      <c r="F57" s="204"/>
      <c r="G57" s="204"/>
      <c r="H57" s="204"/>
      <c r="I57" s="204"/>
      <c r="J57" s="204"/>
      <c r="K57" s="204"/>
      <c r="L57" s="204"/>
      <c r="M57" s="220"/>
    </row>
    <row r="58" spans="1:13">
      <c r="A58" s="246"/>
      <c r="B58" s="204"/>
      <c r="C58" s="204"/>
      <c r="D58" s="204"/>
      <c r="E58" s="204"/>
      <c r="F58" s="204"/>
      <c r="G58" s="204"/>
      <c r="H58" s="204"/>
      <c r="I58" s="204"/>
      <c r="J58" s="204"/>
      <c r="K58" s="204"/>
      <c r="L58" s="204"/>
      <c r="M58" s="220"/>
    </row>
    <row r="59" spans="1:13">
      <c r="A59" s="246"/>
      <c r="B59" s="204"/>
      <c r="C59" s="204"/>
      <c r="D59" s="204"/>
      <c r="E59" s="204"/>
      <c r="F59" s="204"/>
      <c r="G59" s="204"/>
      <c r="H59" s="204"/>
      <c r="I59" s="204"/>
      <c r="J59" s="204"/>
      <c r="K59" s="204"/>
      <c r="L59" s="204"/>
      <c r="M59" s="220"/>
    </row>
    <row r="60" spans="1:13">
      <c r="A60" s="246"/>
      <c r="B60" s="204"/>
      <c r="C60" s="204"/>
      <c r="D60" s="204"/>
      <c r="E60" s="204"/>
      <c r="F60" s="204"/>
      <c r="G60" s="204"/>
      <c r="H60" s="204"/>
      <c r="I60" s="204"/>
      <c r="J60" s="204"/>
      <c r="K60" s="204"/>
      <c r="L60" s="204"/>
      <c r="M60" s="220"/>
    </row>
    <row r="61" spans="1:13">
      <c r="A61" s="247"/>
      <c r="B61" s="248"/>
      <c r="C61" s="248"/>
      <c r="D61" s="195"/>
      <c r="E61" s="195"/>
      <c r="F61" s="195"/>
      <c r="G61" s="195"/>
      <c r="H61" s="195"/>
      <c r="I61" s="195"/>
      <c r="J61" s="195"/>
      <c r="K61" s="195"/>
      <c r="L61" s="195"/>
      <c r="M61" s="249"/>
    </row>
    <row r="62" spans="1:13">
      <c r="A62" s="250"/>
      <c r="B62" s="251"/>
      <c r="C62" s="251"/>
      <c r="D62" s="204"/>
      <c r="E62" s="204"/>
      <c r="F62" s="204"/>
      <c r="G62" s="204"/>
      <c r="H62" s="204"/>
      <c r="I62" s="204"/>
      <c r="J62" s="204"/>
      <c r="K62" s="204"/>
      <c r="L62" s="204"/>
      <c r="M62" s="220"/>
    </row>
    <row r="63" spans="1:13">
      <c r="A63" s="250"/>
      <c r="B63" s="251"/>
      <c r="C63" s="251"/>
      <c r="D63" s="204"/>
      <c r="E63" s="204"/>
      <c r="F63" s="204"/>
      <c r="G63" s="204"/>
      <c r="H63" s="204"/>
      <c r="I63" s="204"/>
      <c r="J63" s="204"/>
      <c r="K63" s="204"/>
      <c r="L63" s="204"/>
      <c r="M63" s="220"/>
    </row>
    <row r="64" spans="1:13">
      <c r="A64" s="250"/>
      <c r="B64" s="251"/>
      <c r="C64" s="251"/>
      <c r="D64" s="204"/>
      <c r="E64" s="204"/>
      <c r="F64" s="204"/>
      <c r="G64" s="204"/>
      <c r="H64" s="204"/>
      <c r="I64" s="204"/>
      <c r="J64" s="204"/>
      <c r="K64" s="204"/>
      <c r="L64" s="204"/>
      <c r="M64" s="220"/>
    </row>
    <row r="65" spans="1:13">
      <c r="A65" s="250"/>
      <c r="B65" s="251"/>
      <c r="C65" s="251"/>
      <c r="D65" s="204"/>
      <c r="E65" s="204"/>
      <c r="F65" s="204"/>
      <c r="G65" s="204"/>
      <c r="H65" s="204"/>
      <c r="I65" s="204"/>
      <c r="J65" s="204"/>
      <c r="K65" s="204"/>
      <c r="L65" s="204"/>
      <c r="M65" s="220"/>
    </row>
    <row r="66" spans="1:13">
      <c r="A66" s="250"/>
      <c r="B66" s="251"/>
      <c r="C66" s="251"/>
      <c r="D66" s="204"/>
      <c r="E66" s="204"/>
      <c r="F66" s="204"/>
      <c r="G66" s="204"/>
      <c r="H66" s="204"/>
      <c r="I66" s="204"/>
      <c r="J66" s="204"/>
      <c r="K66" s="204"/>
      <c r="L66" s="204"/>
      <c r="M66" s="220"/>
    </row>
    <row r="67" spans="1:13">
      <c r="A67" s="250"/>
      <c r="B67" s="251"/>
      <c r="C67" s="251"/>
      <c r="D67" s="204"/>
      <c r="E67" s="204"/>
      <c r="F67" s="204"/>
      <c r="G67" s="204"/>
      <c r="H67" s="204"/>
      <c r="I67" s="204"/>
      <c r="J67" s="204"/>
      <c r="K67" s="204"/>
      <c r="L67" s="204"/>
      <c r="M67" s="220"/>
    </row>
    <row r="68" spans="1:13">
      <c r="A68" s="250"/>
      <c r="B68" s="251"/>
      <c r="C68" s="251"/>
      <c r="D68" s="204"/>
      <c r="E68" s="204"/>
      <c r="F68" s="204"/>
      <c r="G68" s="204"/>
      <c r="H68" s="204"/>
      <c r="I68" s="204"/>
      <c r="J68" s="204"/>
      <c r="K68" s="204"/>
      <c r="L68" s="204"/>
      <c r="M68" s="220"/>
    </row>
    <row r="69" spans="1:13">
      <c r="A69" s="250"/>
      <c r="B69" s="251"/>
      <c r="C69" s="251"/>
      <c r="D69" s="204"/>
      <c r="E69" s="204"/>
      <c r="F69" s="204"/>
      <c r="G69" s="204"/>
      <c r="H69" s="204"/>
      <c r="I69" s="204"/>
      <c r="J69" s="204"/>
      <c r="K69" s="204"/>
      <c r="L69" s="204"/>
      <c r="M69" s="220"/>
    </row>
    <row r="70" spans="1:13">
      <c r="A70" s="250"/>
      <c r="B70" s="251"/>
      <c r="C70" s="251"/>
      <c r="D70" s="204"/>
      <c r="E70" s="204"/>
      <c r="F70" s="204"/>
      <c r="G70" s="204"/>
      <c r="H70" s="204"/>
      <c r="I70" s="204"/>
      <c r="J70" s="204"/>
      <c r="K70" s="204"/>
      <c r="L70" s="204"/>
      <c r="M70" s="220"/>
    </row>
    <row r="71" spans="1:13">
      <c r="A71" s="250"/>
      <c r="B71" s="251"/>
      <c r="C71" s="251"/>
      <c r="D71" s="204"/>
      <c r="E71" s="204"/>
      <c r="F71" s="204"/>
      <c r="G71" s="204"/>
      <c r="H71" s="204"/>
      <c r="I71" s="204"/>
      <c r="J71" s="204"/>
      <c r="K71" s="204"/>
      <c r="L71" s="204"/>
      <c r="M71" s="220"/>
    </row>
    <row r="72" spans="1:13">
      <c r="A72" s="250"/>
      <c r="B72" s="251"/>
      <c r="C72" s="251"/>
      <c r="D72" s="204"/>
      <c r="E72" s="204"/>
      <c r="F72" s="204"/>
      <c r="G72" s="204"/>
      <c r="H72" s="204"/>
      <c r="I72" s="204"/>
      <c r="J72" s="204"/>
      <c r="K72" s="204"/>
      <c r="L72" s="204"/>
      <c r="M72" s="220"/>
    </row>
    <row r="73" spans="1:13">
      <c r="A73" s="250"/>
      <c r="B73" s="251"/>
      <c r="C73" s="251"/>
      <c r="D73" s="204"/>
      <c r="E73" s="204"/>
      <c r="F73" s="204"/>
      <c r="G73" s="204"/>
      <c r="H73" s="204"/>
      <c r="I73" s="204"/>
      <c r="J73" s="204"/>
      <c r="K73" s="204"/>
      <c r="L73" s="204"/>
      <c r="M73" s="220"/>
    </row>
    <row r="74" spans="1:13">
      <c r="A74" s="250"/>
      <c r="B74" s="251"/>
      <c r="C74" s="251"/>
      <c r="D74" s="204"/>
      <c r="E74" s="204"/>
      <c r="F74" s="204"/>
      <c r="G74" s="204"/>
      <c r="H74" s="204"/>
      <c r="I74" s="204"/>
      <c r="J74" s="204"/>
      <c r="K74" s="204"/>
      <c r="L74" s="204"/>
      <c r="M74" s="220"/>
    </row>
    <row r="75" spans="1:13">
      <c r="A75" s="250"/>
      <c r="B75" s="251"/>
      <c r="C75" s="251"/>
      <c r="D75" s="204"/>
      <c r="E75" s="204"/>
      <c r="F75" s="204"/>
      <c r="G75" s="204"/>
      <c r="H75" s="204"/>
      <c r="I75" s="204"/>
      <c r="J75" s="204"/>
      <c r="K75" s="204"/>
      <c r="L75" s="204"/>
      <c r="M75" s="220"/>
    </row>
    <row r="76" spans="1:13">
      <c r="A76" s="250"/>
      <c r="B76" s="251"/>
      <c r="C76" s="251"/>
      <c r="D76" s="204"/>
      <c r="E76" s="204"/>
      <c r="F76" s="204"/>
      <c r="G76" s="204"/>
      <c r="H76" s="204"/>
      <c r="I76" s="204"/>
      <c r="J76" s="204"/>
      <c r="K76" s="204"/>
      <c r="L76" s="204"/>
      <c r="M76" s="220"/>
    </row>
    <row r="77" spans="1:13">
      <c r="A77" s="250"/>
      <c r="B77" s="251"/>
      <c r="C77" s="251"/>
      <c r="D77" s="204"/>
      <c r="E77" s="204"/>
      <c r="F77" s="204"/>
      <c r="G77" s="204"/>
      <c r="H77" s="204"/>
      <c r="I77" s="204"/>
      <c r="J77" s="204"/>
      <c r="K77" s="204"/>
      <c r="L77" s="204"/>
      <c r="M77" s="220"/>
    </row>
    <row r="78" spans="1:13">
      <c r="A78" s="250"/>
      <c r="B78" s="251"/>
      <c r="C78" s="251"/>
      <c r="D78" s="204"/>
      <c r="E78" s="204"/>
      <c r="F78" s="204"/>
      <c r="G78" s="204"/>
      <c r="H78" s="204"/>
      <c r="I78" s="204"/>
      <c r="J78" s="204"/>
      <c r="K78" s="204"/>
      <c r="L78" s="204"/>
      <c r="M78" s="220"/>
    </row>
    <row r="79" spans="1:13">
      <c r="A79" s="250"/>
      <c r="B79" s="251"/>
      <c r="C79" s="251"/>
      <c r="D79" s="204"/>
      <c r="E79" s="204"/>
      <c r="F79" s="204"/>
      <c r="G79" s="204"/>
      <c r="H79" s="204"/>
      <c r="I79" s="204"/>
      <c r="J79" s="204"/>
      <c r="K79" s="204"/>
      <c r="L79" s="204"/>
      <c r="M79" s="220"/>
    </row>
    <row r="80" spans="1:13">
      <c r="A80" s="250"/>
      <c r="B80" s="251"/>
      <c r="C80" s="251"/>
      <c r="D80" s="204"/>
      <c r="E80" s="204"/>
      <c r="F80" s="204"/>
      <c r="G80" s="204"/>
      <c r="H80" s="204"/>
      <c r="I80" s="204"/>
      <c r="J80" s="204"/>
      <c r="K80" s="204"/>
      <c r="L80" s="204"/>
      <c r="M80" s="220"/>
    </row>
    <row r="81" spans="1:13">
      <c r="A81" s="250"/>
      <c r="B81" s="251"/>
      <c r="C81" s="251"/>
      <c r="D81" s="204"/>
      <c r="E81" s="204"/>
      <c r="F81" s="204"/>
      <c r="G81" s="204"/>
      <c r="H81" s="204"/>
      <c r="I81" s="204"/>
      <c r="J81" s="204"/>
      <c r="K81" s="204"/>
      <c r="L81" s="204"/>
      <c r="M81" s="220"/>
    </row>
    <row r="82" spans="1:13">
      <c r="A82" s="250"/>
      <c r="B82" s="251"/>
      <c r="C82" s="251"/>
      <c r="D82" s="204"/>
      <c r="E82" s="204"/>
      <c r="F82" s="204"/>
      <c r="G82" s="204"/>
      <c r="H82" s="204"/>
      <c r="I82" s="204"/>
      <c r="J82" s="204"/>
      <c r="K82" s="204"/>
      <c r="L82" s="204"/>
      <c r="M82" s="220"/>
    </row>
    <row r="83" spans="1:13">
      <c r="A83" s="250"/>
      <c r="B83" s="251"/>
      <c r="C83" s="251"/>
      <c r="D83" s="204"/>
      <c r="E83" s="204"/>
      <c r="F83" s="204"/>
      <c r="G83" s="204"/>
      <c r="H83" s="204"/>
      <c r="I83" s="204"/>
      <c r="J83" s="204"/>
      <c r="K83" s="204"/>
      <c r="L83" s="204"/>
      <c r="M83" s="220"/>
    </row>
    <row r="84" spans="1:13">
      <c r="A84" s="250"/>
      <c r="B84" s="251"/>
      <c r="C84" s="251"/>
      <c r="D84" s="204"/>
      <c r="E84" s="204"/>
      <c r="F84" s="204"/>
      <c r="G84" s="204"/>
      <c r="H84" s="204"/>
      <c r="I84" s="204"/>
      <c r="J84" s="204"/>
      <c r="K84" s="204"/>
      <c r="L84" s="204"/>
      <c r="M84" s="220"/>
    </row>
    <row r="85" spans="1:13">
      <c r="A85" s="250"/>
      <c r="B85" s="251"/>
      <c r="C85" s="251"/>
      <c r="D85" s="204"/>
      <c r="E85" s="204"/>
      <c r="F85" s="204"/>
      <c r="G85" s="204"/>
      <c r="H85" s="204"/>
      <c r="I85" s="204"/>
      <c r="J85" s="204"/>
      <c r="K85" s="204"/>
      <c r="L85" s="204"/>
      <c r="M85" s="220"/>
    </row>
    <row r="86" spans="1:13">
      <c r="A86" s="250"/>
      <c r="B86" s="251"/>
      <c r="C86" s="251"/>
      <c r="D86" s="204"/>
      <c r="E86" s="204"/>
      <c r="F86" s="204"/>
      <c r="G86" s="204"/>
      <c r="H86" s="204"/>
      <c r="I86" s="204"/>
      <c r="J86" s="204"/>
      <c r="K86" s="204"/>
      <c r="L86" s="204"/>
      <c r="M86" s="220"/>
    </row>
    <row r="87" spans="1:13">
      <c r="A87" s="250"/>
      <c r="B87" s="251"/>
      <c r="C87" s="251"/>
      <c r="D87" s="204"/>
      <c r="E87" s="204"/>
      <c r="F87" s="204"/>
      <c r="G87" s="204"/>
      <c r="H87" s="204"/>
      <c r="I87" s="204"/>
      <c r="J87" s="204"/>
      <c r="K87" s="204"/>
      <c r="L87" s="204"/>
      <c r="M87" s="220"/>
    </row>
    <row r="88" spans="1:13">
      <c r="A88" s="250"/>
      <c r="B88" s="251"/>
      <c r="C88" s="251"/>
      <c r="D88" s="204"/>
      <c r="E88" s="204"/>
      <c r="F88" s="204"/>
      <c r="G88" s="204"/>
      <c r="H88" s="204"/>
      <c r="I88" s="204"/>
      <c r="J88" s="204"/>
      <c r="K88" s="204"/>
      <c r="L88" s="204"/>
      <c r="M88" s="220"/>
    </row>
    <row r="89" spans="1:13">
      <c r="A89" s="250"/>
      <c r="B89" s="251"/>
      <c r="C89" s="251"/>
      <c r="D89" s="204"/>
      <c r="E89" s="204"/>
      <c r="F89" s="204"/>
      <c r="G89" s="204"/>
      <c r="H89" s="204"/>
      <c r="I89" s="204"/>
      <c r="J89" s="204"/>
      <c r="K89" s="204"/>
      <c r="L89" s="204"/>
      <c r="M89" s="220"/>
    </row>
    <row r="90" spans="1:13">
      <c r="A90" s="250"/>
      <c r="B90" s="251"/>
      <c r="C90" s="251"/>
      <c r="D90" s="204"/>
      <c r="E90" s="204"/>
      <c r="F90" s="204"/>
      <c r="G90" s="204"/>
      <c r="H90" s="204"/>
      <c r="I90" s="204"/>
      <c r="J90" s="204"/>
      <c r="K90" s="204"/>
      <c r="L90" s="204"/>
      <c r="M90" s="220"/>
    </row>
    <row r="91" spans="1:13">
      <c r="A91" s="250"/>
      <c r="B91" s="251"/>
      <c r="C91" s="251"/>
      <c r="D91" s="204"/>
      <c r="E91" s="204"/>
      <c r="F91" s="204"/>
      <c r="G91" s="204"/>
      <c r="H91" s="204"/>
      <c r="I91" s="204"/>
      <c r="J91" s="204"/>
      <c r="K91" s="204"/>
      <c r="L91" s="204"/>
      <c r="M91" s="220"/>
    </row>
    <row r="92" spans="1:13">
      <c r="A92" s="250"/>
      <c r="B92" s="251"/>
      <c r="C92" s="251"/>
      <c r="D92" s="204"/>
      <c r="E92" s="204"/>
      <c r="F92" s="204"/>
      <c r="G92" s="204"/>
      <c r="H92" s="204"/>
      <c r="I92" s="204"/>
      <c r="J92" s="204"/>
      <c r="K92" s="204"/>
      <c r="L92" s="204"/>
      <c r="M92" s="220"/>
    </row>
    <row r="93" spans="1:13">
      <c r="A93" s="250"/>
      <c r="B93" s="251"/>
      <c r="C93" s="251"/>
      <c r="D93" s="204"/>
      <c r="E93" s="204"/>
      <c r="F93" s="204"/>
      <c r="G93" s="204"/>
      <c r="H93" s="204"/>
      <c r="I93" s="204"/>
      <c r="J93" s="204"/>
      <c r="K93" s="204"/>
      <c r="L93" s="204"/>
      <c r="M93" s="220"/>
    </row>
    <row r="94" spans="1:13">
      <c r="A94" s="250"/>
      <c r="B94" s="251"/>
      <c r="C94" s="251"/>
      <c r="D94" s="204"/>
      <c r="E94" s="204"/>
      <c r="F94" s="204"/>
      <c r="G94" s="204"/>
      <c r="H94" s="204"/>
      <c r="I94" s="204"/>
      <c r="J94" s="204"/>
      <c r="K94" s="204"/>
      <c r="L94" s="204"/>
      <c r="M94" s="220"/>
    </row>
    <row r="95" spans="1:13">
      <c r="A95" s="250"/>
      <c r="B95" s="251"/>
      <c r="C95" s="251"/>
      <c r="D95" s="204"/>
      <c r="E95" s="204"/>
      <c r="F95" s="204"/>
      <c r="G95" s="204"/>
      <c r="H95" s="204"/>
      <c r="I95" s="204"/>
      <c r="J95" s="204"/>
      <c r="K95" s="204"/>
      <c r="L95" s="204"/>
      <c r="M95" s="220"/>
    </row>
    <row r="96" spans="1:13">
      <c r="A96" s="250"/>
      <c r="B96" s="251"/>
      <c r="C96" s="251"/>
      <c r="D96" s="204"/>
      <c r="E96" s="204"/>
      <c r="F96" s="204"/>
      <c r="G96" s="204"/>
      <c r="H96" s="204"/>
      <c r="I96" s="204"/>
      <c r="J96" s="204"/>
      <c r="K96" s="204"/>
      <c r="L96" s="204"/>
      <c r="M96" s="220"/>
    </row>
    <row r="97" spans="1:13">
      <c r="A97" s="250"/>
      <c r="B97" s="251"/>
      <c r="C97" s="251"/>
      <c r="D97" s="204"/>
      <c r="E97" s="204"/>
      <c r="F97" s="204"/>
      <c r="G97" s="204"/>
      <c r="H97" s="204"/>
      <c r="I97" s="204"/>
      <c r="J97" s="204"/>
      <c r="K97" s="204"/>
      <c r="L97" s="204"/>
      <c r="M97" s="220"/>
    </row>
    <row r="98" spans="1:13">
      <c r="A98" s="250"/>
      <c r="B98" s="251"/>
      <c r="C98" s="251"/>
      <c r="D98" s="204"/>
      <c r="E98" s="204"/>
      <c r="F98" s="204"/>
      <c r="G98" s="204"/>
      <c r="H98" s="204"/>
      <c r="I98" s="204"/>
      <c r="J98" s="204"/>
      <c r="K98" s="204"/>
      <c r="L98" s="204"/>
      <c r="M98" s="220"/>
    </row>
    <row r="99" spans="1:13">
      <c r="A99" s="250"/>
      <c r="B99" s="251"/>
      <c r="C99" s="251"/>
      <c r="D99" s="204"/>
      <c r="E99" s="204"/>
      <c r="F99" s="204"/>
      <c r="G99" s="204"/>
      <c r="H99" s="204"/>
      <c r="I99" s="204"/>
      <c r="J99" s="204"/>
      <c r="K99" s="204"/>
      <c r="L99" s="204"/>
      <c r="M99" s="220"/>
    </row>
    <row r="100" spans="1:13">
      <c r="A100" s="250"/>
      <c r="B100" s="251"/>
      <c r="C100" s="251"/>
      <c r="D100" s="204"/>
      <c r="E100" s="204"/>
      <c r="F100" s="204"/>
      <c r="G100" s="204"/>
      <c r="H100" s="204"/>
      <c r="I100" s="204"/>
      <c r="J100" s="204"/>
      <c r="K100" s="204"/>
      <c r="L100" s="204"/>
      <c r="M100" s="220"/>
    </row>
    <row r="101" spans="1:13">
      <c r="A101" s="250"/>
      <c r="B101" s="251"/>
      <c r="C101" s="251"/>
      <c r="D101" s="204"/>
      <c r="E101" s="204"/>
      <c r="F101" s="204"/>
      <c r="G101" s="204"/>
      <c r="H101" s="204"/>
      <c r="I101" s="204"/>
      <c r="J101" s="204"/>
      <c r="K101" s="204"/>
      <c r="L101" s="204"/>
      <c r="M101" s="220"/>
    </row>
    <row r="102" spans="1:13">
      <c r="A102" s="250"/>
      <c r="B102" s="251"/>
      <c r="C102" s="251"/>
      <c r="D102" s="204"/>
      <c r="E102" s="204"/>
      <c r="F102" s="204"/>
      <c r="G102" s="204"/>
      <c r="H102" s="204"/>
      <c r="I102" s="204"/>
      <c r="J102" s="204"/>
      <c r="K102" s="204"/>
      <c r="L102" s="204"/>
      <c r="M102" s="220"/>
    </row>
    <row r="103" spans="1:13">
      <c r="A103" s="250"/>
      <c r="B103" s="251"/>
      <c r="C103" s="251"/>
      <c r="D103" s="204"/>
      <c r="E103" s="204"/>
      <c r="F103" s="204"/>
      <c r="G103" s="204"/>
      <c r="H103" s="204"/>
      <c r="I103" s="204"/>
      <c r="J103" s="204"/>
      <c r="K103" s="204"/>
      <c r="L103" s="204"/>
      <c r="M103" s="220"/>
    </row>
    <row r="104" spans="1:13">
      <c r="A104" s="250"/>
      <c r="B104" s="251"/>
      <c r="C104" s="251"/>
      <c r="D104" s="204"/>
      <c r="E104" s="204"/>
      <c r="F104" s="204"/>
      <c r="G104" s="204"/>
      <c r="H104" s="204"/>
      <c r="I104" s="204"/>
      <c r="J104" s="204"/>
      <c r="K104" s="204"/>
      <c r="L104" s="204"/>
      <c r="M104" s="220"/>
    </row>
    <row r="105" spans="1:13">
      <c r="A105" s="250"/>
      <c r="B105" s="251"/>
      <c r="C105" s="251"/>
      <c r="D105" s="204"/>
      <c r="E105" s="204"/>
      <c r="F105" s="204"/>
      <c r="G105" s="204"/>
      <c r="H105" s="204"/>
      <c r="I105" s="204"/>
      <c r="J105" s="204"/>
      <c r="K105" s="204"/>
      <c r="L105" s="204"/>
      <c r="M105" s="220"/>
    </row>
    <row r="106" spans="1:13">
      <c r="A106" s="250"/>
      <c r="B106" s="251"/>
      <c r="C106" s="251"/>
      <c r="D106" s="204"/>
      <c r="E106" s="204"/>
      <c r="F106" s="204"/>
      <c r="G106" s="204"/>
      <c r="H106" s="204"/>
      <c r="I106" s="204"/>
      <c r="J106" s="204"/>
      <c r="K106" s="204"/>
      <c r="L106" s="204"/>
      <c r="M106" s="220"/>
    </row>
    <row r="107" spans="1:13">
      <c r="A107" s="250"/>
      <c r="B107" s="251"/>
      <c r="C107" s="251"/>
      <c r="D107" s="204"/>
      <c r="E107" s="204"/>
      <c r="F107" s="204"/>
      <c r="G107" s="204"/>
      <c r="H107" s="204"/>
      <c r="I107" s="204"/>
      <c r="J107" s="204"/>
      <c r="K107" s="204"/>
      <c r="L107" s="204"/>
      <c r="M107" s="220"/>
    </row>
    <row r="108" spans="1:13" ht="14" thickBot="1">
      <c r="A108" s="252"/>
      <c r="B108" s="253"/>
      <c r="C108" s="253"/>
      <c r="D108" s="254"/>
      <c r="E108" s="254"/>
      <c r="F108" s="254"/>
      <c r="G108" s="254"/>
      <c r="H108" s="254"/>
      <c r="I108" s="254"/>
      <c r="J108" s="254"/>
      <c r="K108" s="254"/>
      <c r="L108" s="254"/>
      <c r="M108" s="255"/>
    </row>
  </sheetData>
  <mergeCells count="24">
    <mergeCell ref="H12:L12"/>
    <mergeCell ref="M12:M14"/>
    <mergeCell ref="D13:D14"/>
    <mergeCell ref="E13:E14"/>
    <mergeCell ref="F13:F14"/>
    <mergeCell ref="J13:K13"/>
    <mergeCell ref="L13:L14"/>
    <mergeCell ref="A9:C9"/>
    <mergeCell ref="D9:G9"/>
    <mergeCell ref="H9:K9"/>
    <mergeCell ref="L9:M9"/>
    <mergeCell ref="A11:B11"/>
    <mergeCell ref="D11:G11"/>
    <mergeCell ref="H11:K11"/>
    <mergeCell ref="L11:M11"/>
    <mergeCell ref="A7:C7"/>
    <mergeCell ref="D7:G7"/>
    <mergeCell ref="H7:K7"/>
    <mergeCell ref="L7:M7"/>
    <mergeCell ref="A1:M3"/>
    <mergeCell ref="L4:M4"/>
    <mergeCell ref="D5:G5"/>
    <mergeCell ref="H5:K5"/>
    <mergeCell ref="L5:M6"/>
  </mergeCells>
  <phoneticPr fontId="186" type="noConversion"/>
  <pageMargins left="0.7" right="0.7" top="0.75" bottom="0.75" header="0.3" footer="0.3"/>
  <drawing r:id="rId1"/>
  <mc:AlternateContent xmlns:mc="http://schemas.openxmlformats.org/markup-compatibility/2006">
    <mc:Choice Requires="v">
      <legacyDrawing r:id="rId2"/>
    </mc:Choice>
  </mc:AlternateContent>
  <controls>
    <control shapeId="27649" r:id="rId3" name="Check Box 1">
      <controlPr defaultSize="0" autoFill="0" autoLine="0" autoPict="0">
        <anchor moveWithCells="1">
          <from>
            <xdr:col>1</xdr:col>
            <xdr:colOff>787400</xdr:colOff>
            <xdr:row>3</xdr:row>
            <xdr:rowOff>63500</xdr:rowOff>
          </from>
          <to>
            <xdr:col>1</xdr:col>
            <xdr:colOff>1092200</xdr:colOff>
            <xdr:row>4</xdr:row>
            <xdr:rowOff>25400</xdr:rowOff>
          </to>
        </anchor>
      </controlPr>
    </control>
    <control shapeId="27650" r:id="rId4" name="Check Box 2">
      <controlPr defaultSize="0" autoFill="0" autoLine="0" autoPict="0">
        <anchor moveWithCells="1">
          <from>
            <xdr:col>2</xdr:col>
            <xdr:colOff>787400</xdr:colOff>
            <xdr:row>3</xdr:row>
            <xdr:rowOff>63500</xdr:rowOff>
          </from>
          <to>
            <xdr:col>2</xdr:col>
            <xdr:colOff>1092200</xdr:colOff>
            <xdr:row>4</xdr:row>
            <xdr:rowOff>25400</xdr:rowOff>
          </to>
        </anchor>
      </controlPr>
    </control>
    <control shapeId="27651" r:id="rId5" name="Check Box 3">
      <controlPr defaultSize="0" autoFill="0" autoLine="0" autoPict="0">
        <anchor moveWithCells="1">
          <from>
            <xdr:col>1</xdr:col>
            <xdr:colOff>787400</xdr:colOff>
            <xdr:row>3</xdr:row>
            <xdr:rowOff>63500</xdr:rowOff>
          </from>
          <to>
            <xdr:col>1</xdr:col>
            <xdr:colOff>1092200</xdr:colOff>
            <xdr:row>4</xdr:row>
            <xdr:rowOff>25400</xdr:rowOff>
          </to>
        </anchor>
      </controlPr>
    </control>
  </controls>
</worksheet>
</file>

<file path=xl/worksheets/sheet3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dimension ref="A1:B11"/>
  <sheetViews>
    <sheetView workbookViewId="0">
      <selection activeCell="B23" sqref="B23"/>
    </sheetView>
  </sheetViews>
  <sheetFormatPr baseColWidth="10" defaultColWidth="8.83203125" defaultRowHeight="15"/>
  <sheetData>
    <row r="1" spans="1:2">
      <c r="A1">
        <v>0</v>
      </c>
      <c r="B1">
        <v>0</v>
      </c>
    </row>
    <row r="2" spans="1:2">
      <c r="A2">
        <v>1</v>
      </c>
      <c r="B2">
        <v>1</v>
      </c>
    </row>
    <row r="3" spans="1:2">
      <c r="A3">
        <v>2</v>
      </c>
      <c r="B3">
        <v>3</v>
      </c>
    </row>
    <row r="4" spans="1:2">
      <c r="A4">
        <v>3</v>
      </c>
      <c r="B4">
        <v>9</v>
      </c>
    </row>
    <row r="5" spans="1:2">
      <c r="A5">
        <v>4</v>
      </c>
    </row>
    <row r="6" spans="1:2">
      <c r="A6">
        <v>5</v>
      </c>
    </row>
    <row r="7" spans="1:2">
      <c r="A7">
        <v>6</v>
      </c>
    </row>
    <row r="8" spans="1:2">
      <c r="A8">
        <v>7</v>
      </c>
    </row>
    <row r="9" spans="1:2">
      <c r="A9">
        <v>8</v>
      </c>
    </row>
    <row r="10" spans="1:2">
      <c r="A10">
        <v>9</v>
      </c>
    </row>
    <row r="11" spans="1:2">
      <c r="A11">
        <v>10</v>
      </c>
    </row>
  </sheetData>
  <phoneticPr fontId="186" type="noConversion"/>
  <pageMargins left="0.7" right="0.7" top="0.75" bottom="0.75" header="0.3" footer="0.3"/>
  <pageSetup paperSize="9" orientation="portrait" r:id="rId1"/>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9">
    <tabColor rgb="FF9999FF"/>
  </sheetPr>
  <dimension ref="A1:S28"/>
  <sheetViews>
    <sheetView showGridLines="0" showRowColHeaders="0" workbookViewId="0">
      <selection activeCell="D11" sqref="D11"/>
    </sheetView>
  </sheetViews>
  <sheetFormatPr baseColWidth="10" defaultColWidth="0" defaultRowHeight="14" zeroHeight="1"/>
  <cols>
    <col min="1" max="1" width="1.33203125" style="619" customWidth="1"/>
    <col min="2" max="2" width="15.5" style="619" customWidth="1"/>
    <col min="3" max="3" width="3.5" style="619" customWidth="1"/>
    <col min="4" max="4" width="23.6640625" style="619" customWidth="1"/>
    <col min="5" max="5" width="3.5" style="619" customWidth="1"/>
    <col min="6" max="6" width="23.6640625" style="619" customWidth="1"/>
    <col min="7" max="7" width="3.5" style="619" customWidth="1"/>
    <col min="8" max="8" width="23.6640625" style="619" customWidth="1"/>
    <col min="9" max="9" width="3.5" style="619" customWidth="1"/>
    <col min="10" max="10" width="23.6640625" style="619" customWidth="1"/>
    <col min="11" max="11" width="3.5" style="619" customWidth="1"/>
    <col min="12" max="12" width="23.6640625" style="619" customWidth="1"/>
    <col min="13" max="13" width="3.5" style="619" customWidth="1"/>
    <col min="14" max="14" width="23.6640625" style="619" customWidth="1"/>
    <col min="15" max="15" width="3.5" style="619" customWidth="1"/>
    <col min="16" max="16" width="23.6640625" style="619" customWidth="1"/>
    <col min="17" max="18" width="3.5" style="619" customWidth="1"/>
    <col min="19" max="19" width="0" style="619" hidden="1" customWidth="1"/>
    <col min="20" max="16384" width="9.33203125" style="619" hidden="1"/>
  </cols>
  <sheetData>
    <row r="1" spans="1:19" ht="34.5" customHeight="1">
      <c r="B1" s="671" t="s">
        <v>519</v>
      </c>
    </row>
    <row r="2" spans="1:19" ht="15">
      <c r="A2" s="544"/>
      <c r="B2" s="544"/>
      <c r="C2" s="544"/>
      <c r="D2" s="544"/>
      <c r="E2" s="544"/>
      <c r="F2" s="544"/>
      <c r="G2" s="544"/>
      <c r="H2" s="544"/>
      <c r="I2" s="544"/>
      <c r="J2" s="544"/>
      <c r="K2" s="544"/>
      <c r="L2" s="544"/>
      <c r="M2" s="544"/>
      <c r="N2" s="544"/>
      <c r="O2" s="544"/>
      <c r="P2" s="544"/>
      <c r="Q2" s="544"/>
      <c r="R2" s="544"/>
      <c r="S2" s="544"/>
    </row>
    <row r="3" spans="1:19" ht="17.25" customHeight="1">
      <c r="A3" s="544"/>
      <c r="B3" s="1005" t="s">
        <v>504</v>
      </c>
      <c r="C3" s="672"/>
      <c r="D3" s="673"/>
      <c r="E3" s="673"/>
      <c r="F3" s="673"/>
      <c r="G3" s="673"/>
      <c r="H3" s="673"/>
      <c r="I3" s="673"/>
      <c r="J3" s="673"/>
      <c r="K3" s="673"/>
      <c r="L3" s="673"/>
      <c r="M3" s="673"/>
      <c r="N3" s="673"/>
      <c r="O3" s="673"/>
      <c r="P3" s="673"/>
      <c r="Q3" s="674"/>
      <c r="R3" s="544"/>
      <c r="S3" s="544"/>
    </row>
    <row r="4" spans="1:19" ht="60" customHeight="1">
      <c r="A4" s="544"/>
      <c r="B4" s="1006"/>
      <c r="C4" s="675"/>
      <c r="D4" s="1008" t="s">
        <v>505</v>
      </c>
      <c r="E4" s="1009"/>
      <c r="F4" s="1009"/>
      <c r="G4" s="1009"/>
      <c r="H4" s="1009"/>
      <c r="I4" s="1009"/>
      <c r="J4" s="1009"/>
      <c r="K4" s="1009"/>
      <c r="L4" s="1009"/>
      <c r="M4" s="1009"/>
      <c r="N4" s="1009"/>
      <c r="O4" s="1009"/>
      <c r="P4" s="1010"/>
      <c r="Q4" s="676"/>
      <c r="R4" s="544"/>
      <c r="S4" s="544"/>
    </row>
    <row r="5" spans="1:19" ht="15">
      <c r="A5" s="544"/>
      <c r="B5" s="1007"/>
      <c r="C5" s="677"/>
      <c r="D5" s="678"/>
      <c r="E5" s="678"/>
      <c r="F5" s="678"/>
      <c r="G5" s="678"/>
      <c r="H5" s="678"/>
      <c r="I5" s="678"/>
      <c r="J5" s="678"/>
      <c r="K5" s="678"/>
      <c r="L5" s="678"/>
      <c r="M5" s="678"/>
      <c r="N5" s="678"/>
      <c r="O5" s="678"/>
      <c r="P5" s="678"/>
      <c r="Q5" s="679"/>
      <c r="R5" s="544"/>
      <c r="S5" s="544"/>
    </row>
    <row r="6" spans="1:19" ht="21.75" customHeight="1">
      <c r="A6" s="544"/>
      <c r="B6" s="1011" t="s">
        <v>506</v>
      </c>
      <c r="C6" s="680"/>
      <c r="D6" s="712" t="s">
        <v>507</v>
      </c>
      <c r="E6" s="681"/>
      <c r="F6" s="681"/>
      <c r="G6" s="681"/>
      <c r="H6" s="681"/>
      <c r="I6" s="681"/>
      <c r="J6" s="681"/>
      <c r="K6" s="681"/>
      <c r="L6" s="681"/>
      <c r="M6" s="681"/>
      <c r="N6" s="681"/>
      <c r="O6" s="681"/>
      <c r="P6" s="681"/>
      <c r="Q6" s="682"/>
      <c r="R6" s="544"/>
      <c r="S6" s="544"/>
    </row>
    <row r="7" spans="1:19" ht="23.25" customHeight="1">
      <c r="A7" s="683"/>
      <c r="B7" s="1012"/>
      <c r="C7" s="684"/>
      <c r="D7" s="710" t="s">
        <v>508</v>
      </c>
      <c r="E7" s="686"/>
      <c r="F7" s="685"/>
      <c r="G7" s="686"/>
      <c r="H7" s="685"/>
      <c r="I7" s="686"/>
      <c r="J7" s="685"/>
      <c r="K7" s="686"/>
      <c r="L7" s="685"/>
      <c r="M7" s="686"/>
      <c r="N7" s="685"/>
      <c r="O7" s="686"/>
      <c r="P7" s="685"/>
      <c r="Q7" s="687"/>
      <c r="R7" s="683"/>
      <c r="S7" s="683"/>
    </row>
    <row r="8" spans="1:19" ht="60" customHeight="1">
      <c r="A8" s="544"/>
      <c r="B8" s="1012"/>
      <c r="C8" s="688">
        <v>1</v>
      </c>
      <c r="D8" s="1013" t="s">
        <v>509</v>
      </c>
      <c r="E8" s="1014"/>
      <c r="F8" s="1014"/>
      <c r="G8" s="1014"/>
      <c r="H8" s="1015"/>
      <c r="I8" s="689"/>
      <c r="J8" s="689"/>
      <c r="K8" s="689"/>
      <c r="L8" s="689"/>
      <c r="M8" s="689"/>
      <c r="N8" s="689"/>
      <c r="O8" s="689"/>
      <c r="P8" s="689"/>
      <c r="Q8" s="690"/>
      <c r="R8" s="544"/>
      <c r="S8" s="544"/>
    </row>
    <row r="9" spans="1:19" ht="33" customHeight="1">
      <c r="A9" s="683"/>
      <c r="B9" s="1012"/>
      <c r="C9" s="684"/>
      <c r="D9" s="685"/>
      <c r="E9" s="686"/>
      <c r="F9" s="710" t="s">
        <v>510</v>
      </c>
      <c r="G9" s="686"/>
      <c r="H9" s="685"/>
      <c r="I9" s="686"/>
      <c r="J9" s="685"/>
      <c r="K9" s="686"/>
      <c r="L9" s="685"/>
      <c r="M9" s="685"/>
      <c r="N9" s="685"/>
      <c r="O9" s="685"/>
      <c r="P9" s="685"/>
      <c r="Q9" s="687"/>
      <c r="R9" s="683"/>
      <c r="S9" s="683"/>
    </row>
    <row r="10" spans="1:19" ht="60" customHeight="1">
      <c r="A10" s="544"/>
      <c r="B10" s="1012"/>
      <c r="C10" s="691"/>
      <c r="D10" s="685"/>
      <c r="E10" s="692">
        <v>2</v>
      </c>
      <c r="F10" s="1013" t="s">
        <v>509</v>
      </c>
      <c r="G10" s="1014"/>
      <c r="H10" s="1014"/>
      <c r="I10" s="1014"/>
      <c r="J10" s="1015"/>
      <c r="K10" s="689"/>
      <c r="L10" s="685"/>
      <c r="M10" s="685"/>
      <c r="N10" s="685"/>
      <c r="O10" s="685"/>
      <c r="P10" s="685"/>
      <c r="Q10" s="690"/>
      <c r="R10" s="544"/>
      <c r="S10" s="544"/>
    </row>
    <row r="11" spans="1:19" ht="33" customHeight="1">
      <c r="A11" s="683"/>
      <c r="B11" s="1012"/>
      <c r="C11" s="684"/>
      <c r="D11" s="685"/>
      <c r="E11" s="685"/>
      <c r="F11" s="685"/>
      <c r="G11" s="686"/>
      <c r="H11" s="710" t="s">
        <v>510</v>
      </c>
      <c r="I11" s="686"/>
      <c r="J11" s="685"/>
      <c r="K11" s="686"/>
      <c r="L11" s="685"/>
      <c r="M11" s="685"/>
      <c r="N11" s="685"/>
      <c r="O11" s="685"/>
      <c r="P11" s="685"/>
      <c r="Q11" s="687"/>
      <c r="R11" s="683"/>
      <c r="S11" s="683"/>
    </row>
    <row r="12" spans="1:19" ht="60" customHeight="1">
      <c r="A12" s="544"/>
      <c r="B12" s="1012"/>
      <c r="C12" s="691"/>
      <c r="D12" s="685"/>
      <c r="E12" s="685"/>
      <c r="F12" s="685"/>
      <c r="G12" s="692">
        <v>3</v>
      </c>
      <c r="H12" s="1013" t="s">
        <v>509</v>
      </c>
      <c r="I12" s="1014"/>
      <c r="J12" s="1014"/>
      <c r="K12" s="1014"/>
      <c r="L12" s="1015"/>
      <c r="M12" s="689"/>
      <c r="N12" s="685"/>
      <c r="O12" s="685"/>
      <c r="P12" s="685"/>
      <c r="Q12" s="690"/>
      <c r="R12" s="544"/>
      <c r="S12" s="544"/>
    </row>
    <row r="13" spans="1:19" ht="33" customHeight="1">
      <c r="A13" s="683"/>
      <c r="B13" s="1012"/>
      <c r="C13" s="684"/>
      <c r="D13" s="685"/>
      <c r="E13" s="685"/>
      <c r="F13" s="685"/>
      <c r="G13" s="685"/>
      <c r="H13" s="685"/>
      <c r="I13" s="685"/>
      <c r="J13" s="710" t="s">
        <v>510</v>
      </c>
      <c r="K13" s="686"/>
      <c r="L13" s="685"/>
      <c r="M13" s="686"/>
      <c r="N13" s="685"/>
      <c r="O13" s="685"/>
      <c r="P13" s="685"/>
      <c r="Q13" s="687"/>
      <c r="R13" s="683"/>
      <c r="S13" s="683"/>
    </row>
    <row r="14" spans="1:19" ht="60" customHeight="1">
      <c r="A14" s="544"/>
      <c r="B14" s="1012"/>
      <c r="C14" s="691"/>
      <c r="D14" s="685"/>
      <c r="E14" s="685"/>
      <c r="F14" s="685"/>
      <c r="G14" s="685"/>
      <c r="H14" s="685"/>
      <c r="I14" s="692">
        <v>4</v>
      </c>
      <c r="J14" s="1013" t="s">
        <v>509</v>
      </c>
      <c r="K14" s="1014"/>
      <c r="L14" s="1014"/>
      <c r="M14" s="1014"/>
      <c r="N14" s="1015"/>
      <c r="O14" s="685"/>
      <c r="P14" s="685"/>
      <c r="Q14" s="690"/>
      <c r="R14" s="544"/>
      <c r="S14" s="544"/>
    </row>
    <row r="15" spans="1:19" ht="33" customHeight="1">
      <c r="A15" s="683"/>
      <c r="B15" s="1012"/>
      <c r="C15" s="684"/>
      <c r="D15" s="685"/>
      <c r="E15" s="685"/>
      <c r="F15" s="685"/>
      <c r="G15" s="685"/>
      <c r="H15" s="685"/>
      <c r="I15" s="685"/>
      <c r="J15" s="685"/>
      <c r="K15" s="685"/>
      <c r="L15" s="710" t="s">
        <v>510</v>
      </c>
      <c r="M15" s="686"/>
      <c r="N15" s="685"/>
      <c r="O15" s="686"/>
      <c r="P15" s="711" t="s">
        <v>511</v>
      </c>
      <c r="Q15" s="687"/>
      <c r="R15" s="683"/>
      <c r="S15" s="683"/>
    </row>
    <row r="16" spans="1:19" ht="60" customHeight="1">
      <c r="A16" s="544"/>
      <c r="B16" s="1012"/>
      <c r="C16" s="691"/>
      <c r="D16" s="685"/>
      <c r="E16" s="685"/>
      <c r="F16" s="685"/>
      <c r="G16" s="685"/>
      <c r="H16" s="685"/>
      <c r="I16" s="685"/>
      <c r="J16" s="693" t="s">
        <v>512</v>
      </c>
      <c r="K16" s="692">
        <v>5</v>
      </c>
      <c r="L16" s="1013" t="s">
        <v>509</v>
      </c>
      <c r="M16" s="1014"/>
      <c r="N16" s="1014"/>
      <c r="O16" s="1014"/>
      <c r="P16" s="1015"/>
      <c r="Q16" s="690"/>
      <c r="R16" s="544"/>
      <c r="S16" s="544"/>
    </row>
    <row r="17" spans="1:19" ht="15">
      <c r="A17" s="544"/>
      <c r="B17" s="1012"/>
      <c r="C17" s="694"/>
      <c r="D17" s="695"/>
      <c r="E17" s="695"/>
      <c r="F17" s="695"/>
      <c r="G17" s="695"/>
      <c r="H17" s="695"/>
      <c r="I17" s="695"/>
      <c r="J17" s="695"/>
      <c r="K17" s="695"/>
      <c r="L17" s="695"/>
      <c r="M17" s="695"/>
      <c r="N17" s="695"/>
      <c r="O17" s="695"/>
      <c r="P17" s="695"/>
      <c r="Q17" s="696"/>
      <c r="R17" s="544"/>
      <c r="S17" s="544"/>
    </row>
    <row r="18" spans="1:19" ht="33.75" customHeight="1">
      <c r="A18" s="683"/>
      <c r="B18" s="992" t="s">
        <v>513</v>
      </c>
      <c r="C18" s="697"/>
      <c r="D18" s="1004" t="s">
        <v>514</v>
      </c>
      <c r="E18" s="1004"/>
      <c r="F18" s="1004"/>
      <c r="G18" s="698"/>
      <c r="H18" s="698"/>
      <c r="I18" s="698"/>
      <c r="J18" s="698"/>
      <c r="K18" s="698"/>
      <c r="L18" s="698"/>
      <c r="M18" s="698"/>
      <c r="N18" s="698"/>
      <c r="O18" s="699"/>
      <c r="P18" s="700" t="s">
        <v>515</v>
      </c>
      <c r="Q18" s="701"/>
      <c r="R18" s="683"/>
      <c r="S18" s="683"/>
    </row>
    <row r="19" spans="1:19" ht="17.25" customHeight="1">
      <c r="A19" s="544"/>
      <c r="B19" s="993"/>
      <c r="C19" s="702"/>
      <c r="D19" s="995" t="s">
        <v>516</v>
      </c>
      <c r="E19" s="996"/>
      <c r="F19" s="996"/>
      <c r="G19" s="996"/>
      <c r="H19" s="996"/>
      <c r="I19" s="996"/>
      <c r="J19" s="996"/>
      <c r="K19" s="996"/>
      <c r="L19" s="996"/>
      <c r="M19" s="996"/>
      <c r="N19" s="997"/>
      <c r="O19" s="703"/>
      <c r="P19" s="704"/>
      <c r="Q19" s="705"/>
      <c r="R19" s="544"/>
      <c r="S19" s="544"/>
    </row>
    <row r="20" spans="1:19" ht="42.75" customHeight="1">
      <c r="A20" s="683"/>
      <c r="B20" s="993"/>
      <c r="C20" s="697"/>
      <c r="D20" s="998"/>
      <c r="E20" s="999"/>
      <c r="F20" s="999"/>
      <c r="G20" s="999"/>
      <c r="H20" s="999"/>
      <c r="I20" s="999"/>
      <c r="J20" s="999"/>
      <c r="K20" s="999"/>
      <c r="L20" s="999"/>
      <c r="M20" s="999"/>
      <c r="N20" s="1000"/>
      <c r="O20" s="699"/>
      <c r="P20" s="706" t="s">
        <v>517</v>
      </c>
      <c r="Q20" s="701"/>
      <c r="R20" s="683"/>
      <c r="S20" s="683"/>
    </row>
    <row r="21" spans="1:19" ht="15">
      <c r="A21" s="544"/>
      <c r="B21" s="993"/>
      <c r="C21" s="702"/>
      <c r="D21" s="998"/>
      <c r="E21" s="999"/>
      <c r="F21" s="999"/>
      <c r="G21" s="999"/>
      <c r="H21" s="999"/>
      <c r="I21" s="999"/>
      <c r="J21" s="999"/>
      <c r="K21" s="999"/>
      <c r="L21" s="999"/>
      <c r="M21" s="999"/>
      <c r="N21" s="1000"/>
      <c r="O21" s="703"/>
      <c r="P21" s="704"/>
      <c r="Q21" s="705"/>
      <c r="R21" s="544"/>
      <c r="S21" s="544"/>
    </row>
    <row r="22" spans="1:19" ht="42.75" customHeight="1">
      <c r="A22" s="683"/>
      <c r="B22" s="993"/>
      <c r="C22" s="697"/>
      <c r="D22" s="998"/>
      <c r="E22" s="999"/>
      <c r="F22" s="999"/>
      <c r="G22" s="999"/>
      <c r="H22" s="999"/>
      <c r="I22" s="999"/>
      <c r="J22" s="999"/>
      <c r="K22" s="999"/>
      <c r="L22" s="999"/>
      <c r="M22" s="999"/>
      <c r="N22" s="1000"/>
      <c r="O22" s="699"/>
      <c r="P22" s="706" t="s">
        <v>518</v>
      </c>
      <c r="Q22" s="701"/>
      <c r="R22" s="683"/>
      <c r="S22" s="683"/>
    </row>
    <row r="23" spans="1:19" ht="15">
      <c r="A23" s="544"/>
      <c r="B23" s="993"/>
      <c r="C23" s="702"/>
      <c r="D23" s="1001"/>
      <c r="E23" s="1002"/>
      <c r="F23" s="1002"/>
      <c r="G23" s="1002"/>
      <c r="H23" s="1002"/>
      <c r="I23" s="1002"/>
      <c r="J23" s="1002"/>
      <c r="K23" s="1002"/>
      <c r="L23" s="1002"/>
      <c r="M23" s="1002"/>
      <c r="N23" s="1003"/>
      <c r="O23" s="703"/>
      <c r="P23" s="704"/>
      <c r="Q23" s="705"/>
      <c r="R23" s="544"/>
      <c r="S23" s="544"/>
    </row>
    <row r="24" spans="1:19" ht="15">
      <c r="A24" s="544"/>
      <c r="B24" s="994"/>
      <c r="C24" s="707"/>
      <c r="D24" s="708"/>
      <c r="E24" s="708"/>
      <c r="F24" s="708"/>
      <c r="G24" s="708"/>
      <c r="H24" s="708"/>
      <c r="I24" s="708"/>
      <c r="J24" s="708"/>
      <c r="K24" s="708"/>
      <c r="L24" s="708"/>
      <c r="M24" s="708"/>
      <c r="N24" s="708"/>
      <c r="O24" s="708"/>
      <c r="P24" s="708"/>
      <c r="Q24" s="709"/>
      <c r="R24" s="544"/>
      <c r="S24" s="544"/>
    </row>
    <row r="25" spans="1:19"/>
    <row r="26" spans="1:19"/>
    <row r="27" spans="1:19"/>
    <row r="28" spans="1:19"/>
  </sheetData>
  <protectedRanges>
    <protectedRange sqref="D4:P4 D8:H8 F10:J10 H12:L12 J14:N14 L16:P16 D19:N23 P19 P21 P23" name="FiveWhy"/>
  </protectedRanges>
  <mergeCells count="11">
    <mergeCell ref="B18:B24"/>
    <mergeCell ref="D19:N23"/>
    <mergeCell ref="D18:F18"/>
    <mergeCell ref="B3:B5"/>
    <mergeCell ref="D4:P4"/>
    <mergeCell ref="B6:B17"/>
    <mergeCell ref="D8:H8"/>
    <mergeCell ref="F10:J10"/>
    <mergeCell ref="H12:L12"/>
    <mergeCell ref="J14:N14"/>
    <mergeCell ref="L16:P16"/>
  </mergeCells>
  <phoneticPr fontId="186" type="noConversion"/>
  <pageMargins left="0.7" right="0.7" top="0.75" bottom="0.75" header="0.3" footer="0.3"/>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3">
    <tabColor rgb="FFFF7C80"/>
  </sheetPr>
  <dimension ref="A1:BV161"/>
  <sheetViews>
    <sheetView showGridLines="0" showRowColHeaders="0" zoomScaleNormal="100" workbookViewId="0">
      <selection activeCell="AT4" sqref="AT4"/>
    </sheetView>
  </sheetViews>
  <sheetFormatPr baseColWidth="10" defaultColWidth="9.33203125" defaultRowHeight="15" outlineLevelCol="1"/>
  <cols>
    <col min="1" max="1" width="1.6640625" style="717" customWidth="1"/>
    <col min="2" max="2" width="21" style="717" customWidth="1"/>
    <col min="3" max="3" width="33.33203125" style="717" customWidth="1"/>
    <col min="4" max="4" width="2.33203125" style="717" customWidth="1"/>
    <col min="5" max="5" width="33.33203125" style="717" customWidth="1"/>
    <col min="6" max="6" width="1" style="717" customWidth="1"/>
    <col min="7" max="7" width="1.33203125" style="717" customWidth="1"/>
    <col min="8" max="8" width="41.33203125" style="717" customWidth="1" outlineLevel="1"/>
    <col min="9" max="9" width="1.5" style="717" customWidth="1" outlineLevel="1"/>
    <col min="10" max="10" width="41.33203125" style="717" customWidth="1" outlineLevel="1"/>
    <col min="11" max="11" width="1" style="717" customWidth="1" outlineLevel="1"/>
    <col min="12" max="12" width="46.5" style="717" customWidth="1" outlineLevel="1"/>
    <col min="13" max="13" width="1" style="717" customWidth="1"/>
    <col min="14" max="14" width="0.6640625" style="717" customWidth="1"/>
    <col min="15" max="15" width="6.6640625" style="835" customWidth="1" outlineLevel="1"/>
    <col min="16" max="16" width="47.5" style="717" customWidth="1" outlineLevel="1"/>
    <col min="17" max="17" width="1.6640625" style="717" customWidth="1"/>
    <col min="18" max="18" width="6.6640625" style="835" customWidth="1" outlineLevel="1"/>
    <col min="19" max="19" width="47.5" style="717" customWidth="1" outlineLevel="1"/>
    <col min="20" max="20" width="1.6640625" style="717" customWidth="1"/>
    <col min="21" max="21" width="6.6640625" style="835" customWidth="1" outlineLevel="1"/>
    <col min="22" max="22" width="47.5" style="717" customWidth="1" outlineLevel="1"/>
    <col min="23" max="23" width="1.6640625" style="717" customWidth="1"/>
    <col min="24" max="24" width="6.6640625" style="835" customWidth="1" outlineLevel="1"/>
    <col min="25" max="25" width="47.5" style="717" customWidth="1" outlineLevel="1"/>
    <col min="26" max="27" width="0.6640625" style="717" customWidth="1"/>
    <col min="28" max="28" width="6.6640625" style="835" customWidth="1" outlineLevel="1"/>
    <col min="29" max="29" width="47.5" style="717" customWidth="1" outlineLevel="1"/>
    <col min="30" max="30" width="1.6640625" style="717" customWidth="1"/>
    <col min="31" max="31" width="6.6640625" style="835" customWidth="1" outlineLevel="1"/>
    <col min="32" max="32" width="47.5" style="717" customWidth="1" outlineLevel="1"/>
    <col min="33" max="33" width="1.6640625" style="717" customWidth="1"/>
    <col min="34" max="34" width="6.6640625" style="835" customWidth="1" outlineLevel="1"/>
    <col min="35" max="35" width="47.5" style="717" customWidth="1" outlineLevel="1"/>
    <col min="36" max="36" width="1.6640625" style="717" customWidth="1"/>
    <col min="37" max="37" width="6.6640625" style="835" customWidth="1" outlineLevel="1"/>
    <col min="38" max="38" width="47.5" style="717" customWidth="1" outlineLevel="1"/>
    <col min="39" max="40" width="0.6640625" style="717" customWidth="1"/>
    <col min="41" max="41" width="4.6640625" style="717" customWidth="1"/>
    <col min="42" max="42" width="3.5" style="717" customWidth="1"/>
    <col min="43" max="43" width="40" style="717" customWidth="1"/>
    <col min="44" max="44" width="26.33203125" style="717" customWidth="1"/>
    <col min="45" max="45" width="24.33203125" style="717" customWidth="1"/>
    <col min="46" max="46" width="3" style="717" customWidth="1"/>
    <col min="47" max="47" width="1.6640625" style="717" customWidth="1"/>
    <col min="48" max="48" width="3.6640625" style="716" customWidth="1"/>
    <col min="49" max="49" width="3" style="716" customWidth="1"/>
    <col min="50" max="50" width="18.5" style="716" customWidth="1"/>
    <col min="51" max="51" width="35.6640625" style="716" customWidth="1"/>
    <col min="52" max="52" width="34" style="716" customWidth="1"/>
    <col min="53" max="53" width="7.6640625" style="717" customWidth="1"/>
    <col min="54" max="54" width="9.33203125" style="716"/>
    <col min="55" max="16384" width="9.33203125" style="717"/>
  </cols>
  <sheetData>
    <row r="1" spans="1:53" ht="7.5" customHeight="1">
      <c r="A1" s="713"/>
      <c r="B1" s="713"/>
      <c r="C1" s="713"/>
      <c r="D1" s="713"/>
      <c r="E1" s="713"/>
      <c r="F1" s="713"/>
      <c r="G1" s="713"/>
      <c r="H1" s="713"/>
      <c r="I1" s="713"/>
      <c r="J1" s="713"/>
      <c r="K1" s="713"/>
      <c r="L1" s="713"/>
      <c r="M1" s="713"/>
      <c r="N1" s="713"/>
      <c r="O1" s="714"/>
      <c r="P1" s="713"/>
      <c r="Q1" s="714"/>
      <c r="R1" s="714"/>
      <c r="S1" s="713"/>
      <c r="T1" s="714"/>
      <c r="U1" s="714"/>
      <c r="V1" s="713"/>
      <c r="W1" s="714"/>
      <c r="X1" s="714"/>
      <c r="Y1" s="714"/>
      <c r="Z1" s="713"/>
      <c r="AA1" s="713"/>
      <c r="AB1" s="714"/>
      <c r="AC1" s="713"/>
      <c r="AD1" s="714"/>
      <c r="AE1" s="714"/>
      <c r="AF1" s="713"/>
      <c r="AG1" s="714"/>
      <c r="AH1" s="714"/>
      <c r="AI1" s="713"/>
      <c r="AJ1" s="714"/>
      <c r="AK1" s="714"/>
      <c r="AL1" s="714"/>
      <c r="AM1" s="713"/>
      <c r="AN1" s="713"/>
      <c r="AO1" s="713"/>
      <c r="AP1" s="713"/>
      <c r="AQ1" s="713"/>
      <c r="AR1" s="713"/>
      <c r="AS1" s="713"/>
      <c r="AT1" s="713"/>
      <c r="AU1" s="713"/>
      <c r="AV1" s="715"/>
      <c r="AW1" s="715"/>
      <c r="AX1" s="715"/>
    </row>
    <row r="2" spans="1:53" ht="41.25" customHeight="1">
      <c r="A2" s="713"/>
      <c r="B2" s="872"/>
      <c r="C2" s="1100" t="s">
        <v>520</v>
      </c>
      <c r="D2" s="1100"/>
      <c r="E2" s="1101"/>
      <c r="F2" s="713"/>
      <c r="G2" s="713"/>
      <c r="H2" s="873"/>
      <c r="I2" s="879"/>
      <c r="J2" s="878" t="s">
        <v>520</v>
      </c>
      <c r="K2" s="878"/>
      <c r="L2" s="882"/>
      <c r="M2" s="713"/>
      <c r="N2" s="713"/>
      <c r="O2" s="884"/>
      <c r="P2" s="883"/>
      <c r="Q2" s="879"/>
      <c r="R2" s="879"/>
      <c r="S2" s="878"/>
      <c r="T2" s="878" t="e">
        <v>#VALUE!</v>
      </c>
      <c r="U2" s="879"/>
      <c r="V2" s="878"/>
      <c r="W2" s="883"/>
      <c r="X2" s="887"/>
      <c r="Y2" s="888"/>
      <c r="Z2" s="713"/>
      <c r="AA2" s="713"/>
      <c r="AB2" s="884"/>
      <c r="AC2" s="883"/>
      <c r="AD2" s="879"/>
      <c r="AE2" s="879"/>
      <c r="AF2" s="878" t="e">
        <v>#VALUE!</v>
      </c>
      <c r="AG2" s="878" t="e">
        <v>#VALUE!</v>
      </c>
      <c r="AH2" s="889"/>
      <c r="AI2" s="890"/>
      <c r="AJ2" s="883"/>
      <c r="AK2" s="883"/>
      <c r="AL2" s="886"/>
      <c r="AM2" s="713"/>
      <c r="AN2" s="713"/>
      <c r="AO2" s="1102" t="s">
        <v>520</v>
      </c>
      <c r="AP2" s="1100"/>
      <c r="AQ2" s="1100"/>
      <c r="AR2" s="1100"/>
      <c r="AS2" s="1100"/>
      <c r="AT2" s="882"/>
      <c r="AU2" s="713"/>
      <c r="AV2" s="718"/>
      <c r="AW2" s="718"/>
      <c r="AX2" s="718"/>
    </row>
    <row r="3" spans="1:53" ht="6.75" customHeight="1">
      <c r="A3" s="719"/>
      <c r="B3" s="720" t="d">
        <v>1899-12-30</v>
      </c>
      <c r="C3" s="721"/>
      <c r="D3" s="722"/>
      <c r="E3" s="722"/>
      <c r="F3" s="719"/>
      <c r="G3" s="719"/>
      <c r="H3" s="719"/>
      <c r="I3" s="719"/>
      <c r="J3" s="714"/>
      <c r="K3" s="719"/>
      <c r="L3" s="719"/>
      <c r="M3" s="719"/>
      <c r="N3" s="719"/>
      <c r="O3" s="714"/>
      <c r="P3" s="713"/>
      <c r="Q3" s="714"/>
      <c r="R3" s="714"/>
      <c r="S3" s="713"/>
      <c r="T3" s="714"/>
      <c r="U3" s="714"/>
      <c r="V3" s="713"/>
      <c r="W3" s="714"/>
      <c r="X3" s="714"/>
      <c r="Y3" s="714"/>
      <c r="Z3" s="719"/>
      <c r="AA3" s="719"/>
      <c r="AB3" s="714"/>
      <c r="AC3" s="713"/>
      <c r="AD3" s="714"/>
      <c r="AE3" s="714"/>
      <c r="AF3" s="713"/>
      <c r="AG3" s="714"/>
      <c r="AH3" s="714"/>
      <c r="AI3" s="713"/>
      <c r="AJ3" s="714"/>
      <c r="AK3" s="714"/>
      <c r="AL3" s="714"/>
      <c r="AM3" s="719"/>
      <c r="AN3" s="719"/>
      <c r="AO3" s="719"/>
      <c r="AP3" s="719"/>
      <c r="AQ3" s="714"/>
      <c r="AR3" s="714"/>
      <c r="AS3" s="714"/>
      <c r="AT3" s="714"/>
      <c r="AU3" s="719"/>
      <c r="AV3" s="723"/>
      <c r="AW3" s="723"/>
      <c r="AX3" s="718"/>
      <c r="BA3" s="724"/>
    </row>
    <row r="4" spans="1:53" ht="19">
      <c r="A4" s="719"/>
      <c r="B4" s="874" t="s">
        <v>521</v>
      </c>
      <c r="C4" s="875"/>
      <c r="D4" s="875"/>
      <c r="E4" s="876"/>
      <c r="F4" s="725"/>
      <c r="G4" s="1103"/>
      <c r="H4" s="877" t="s">
        <v>522</v>
      </c>
      <c r="I4" s="880"/>
      <c r="J4" s="880"/>
      <c r="K4" s="880"/>
      <c r="L4" s="881"/>
      <c r="M4" s="725"/>
      <c r="N4" s="725"/>
      <c r="O4" s="877" t="s">
        <v>523</v>
      </c>
      <c r="P4" s="885"/>
      <c r="Q4" s="725"/>
      <c r="R4" s="877" t="s">
        <v>523</v>
      </c>
      <c r="S4" s="885"/>
      <c r="T4" s="725"/>
      <c r="U4" s="877" t="s">
        <v>523</v>
      </c>
      <c r="V4" s="885"/>
      <c r="W4" s="725"/>
      <c r="X4" s="877" t="s">
        <v>523</v>
      </c>
      <c r="Y4" s="885"/>
      <c r="Z4" s="725"/>
      <c r="AA4" s="725"/>
      <c r="AB4" s="877" t="s">
        <v>523</v>
      </c>
      <c r="AC4" s="885"/>
      <c r="AD4" s="725"/>
      <c r="AE4" s="877" t="s">
        <v>523</v>
      </c>
      <c r="AF4" s="885"/>
      <c r="AG4" s="725"/>
      <c r="AH4" s="877" t="s">
        <v>523</v>
      </c>
      <c r="AI4" s="885"/>
      <c r="AJ4" s="725"/>
      <c r="AK4" s="877" t="s">
        <v>523</v>
      </c>
      <c r="AL4" s="885"/>
      <c r="AM4" s="725"/>
      <c r="AN4" s="725"/>
      <c r="AO4" s="1072" t="s">
        <v>523</v>
      </c>
      <c r="AP4" s="1073"/>
      <c r="AQ4" s="1073"/>
      <c r="AR4" s="1073"/>
      <c r="AS4" s="1073"/>
      <c r="AT4" s="891"/>
      <c r="AU4" s="726"/>
      <c r="AV4" s="727"/>
      <c r="AW4" s="727"/>
      <c r="AX4" s="727"/>
      <c r="AY4" s="728"/>
      <c r="AZ4" s="728"/>
      <c r="BA4" s="729"/>
    </row>
    <row r="5" spans="1:53" ht="18">
      <c r="A5" s="719"/>
      <c r="B5" s="730" t="s">
        <v>524</v>
      </c>
      <c r="C5" s="731"/>
      <c r="D5" s="731"/>
      <c r="E5" s="732"/>
      <c r="F5" s="719"/>
      <c r="G5" s="1103"/>
      <c r="H5" s="1086" t="s">
        <v>525</v>
      </c>
      <c r="I5" s="1087"/>
      <c r="J5" s="1087"/>
      <c r="K5" s="733"/>
      <c r="L5" s="734" t="s">
        <v>526</v>
      </c>
      <c r="M5" s="719"/>
      <c r="N5" s="719"/>
      <c r="O5" s="735" t="s">
        <v>527</v>
      </c>
      <c r="P5" s="736"/>
      <c r="Q5" s="719"/>
      <c r="R5" s="735" t="s">
        <v>527</v>
      </c>
      <c r="S5" s="736"/>
      <c r="T5" s="719"/>
      <c r="U5" s="735" t="s">
        <v>527</v>
      </c>
      <c r="V5" s="736"/>
      <c r="W5" s="719"/>
      <c r="X5" s="735" t="s">
        <v>527</v>
      </c>
      <c r="Y5" s="736"/>
      <c r="Z5" s="719"/>
      <c r="AA5" s="719"/>
      <c r="AB5" s="735" t="s">
        <v>527</v>
      </c>
      <c r="AC5" s="736"/>
      <c r="AD5" s="719"/>
      <c r="AE5" s="735" t="s">
        <v>527</v>
      </c>
      <c r="AF5" s="736"/>
      <c r="AG5" s="719"/>
      <c r="AH5" s="735" t="s">
        <v>527</v>
      </c>
      <c r="AI5" s="736"/>
      <c r="AJ5" s="719"/>
      <c r="AK5" s="735" t="s">
        <v>527</v>
      </c>
      <c r="AL5" s="736"/>
      <c r="AM5" s="719"/>
      <c r="AN5" s="719"/>
      <c r="AO5" s="1025" t="s">
        <v>528</v>
      </c>
      <c r="AP5" s="1026"/>
      <c r="AQ5" s="1026"/>
      <c r="AR5" s="1026"/>
      <c r="AS5" s="1026"/>
      <c r="AT5" s="1027"/>
      <c r="AU5" s="726"/>
      <c r="AV5" s="1093"/>
      <c r="AW5" s="1093"/>
      <c r="AX5" s="1093"/>
      <c r="AY5" s="1093"/>
      <c r="AZ5" s="1093"/>
      <c r="BA5" s="729"/>
    </row>
    <row r="6" spans="1:53" ht="27" customHeight="1">
      <c r="A6" s="719"/>
      <c r="B6" s="1094" t="s">
        <v>529</v>
      </c>
      <c r="C6" s="1094"/>
      <c r="D6" s="1095" t="s">
        <v>530</v>
      </c>
      <c r="E6" s="1095"/>
      <c r="F6" s="719"/>
      <c r="G6" s="1103"/>
      <c r="H6" s="1096" t="s">
        <v>531</v>
      </c>
      <c r="I6" s="1096"/>
      <c r="J6" s="1096"/>
      <c r="K6" s="1096"/>
      <c r="L6" s="1097"/>
      <c r="M6" s="719"/>
      <c r="N6" s="719"/>
      <c r="O6" s="1098" t="s">
        <v>532</v>
      </c>
      <c r="P6" s="1098"/>
      <c r="Q6" s="719"/>
      <c r="R6" s="1098" t="s">
        <v>532</v>
      </c>
      <c r="S6" s="1098"/>
      <c r="T6" s="719"/>
      <c r="U6" s="1098" t="s">
        <v>532</v>
      </c>
      <c r="V6" s="1098"/>
      <c r="W6" s="719"/>
      <c r="X6" s="1098" t="s">
        <v>532</v>
      </c>
      <c r="Y6" s="1098"/>
      <c r="Z6" s="719"/>
      <c r="AA6" s="719"/>
      <c r="AB6" s="1098" t="s">
        <v>532</v>
      </c>
      <c r="AC6" s="1098"/>
      <c r="AD6" s="719"/>
      <c r="AE6" s="1098" t="s">
        <v>532</v>
      </c>
      <c r="AF6" s="1098"/>
      <c r="AG6" s="719"/>
      <c r="AH6" s="1098" t="s">
        <v>532</v>
      </c>
      <c r="AI6" s="1098"/>
      <c r="AJ6" s="719"/>
      <c r="AK6" s="1098" t="s">
        <v>532</v>
      </c>
      <c r="AL6" s="1098"/>
      <c r="AM6" s="719"/>
      <c r="AN6" s="719"/>
      <c r="AO6" s="737"/>
      <c r="AP6" s="737"/>
      <c r="AQ6" s="737"/>
      <c r="AR6" s="737"/>
      <c r="AS6" s="737"/>
      <c r="AT6" s="737"/>
      <c r="AU6" s="726"/>
      <c r="AV6" s="1099"/>
      <c r="AW6" s="1099"/>
      <c r="AX6" s="1099"/>
      <c r="AY6" s="1099"/>
      <c r="AZ6" s="1099"/>
      <c r="BA6" s="729"/>
    </row>
    <row r="7" spans="1:53" ht="28.5" customHeight="1">
      <c r="A7" s="719"/>
      <c r="B7" s="1104" t="s">
        <v>533</v>
      </c>
      <c r="C7" s="1104"/>
      <c r="D7" s="1105" t="s">
        <v>534</v>
      </c>
      <c r="E7" s="1105"/>
      <c r="F7" s="719"/>
      <c r="G7" s="1103"/>
      <c r="H7" s="1106" t="s">
        <v>535</v>
      </c>
      <c r="I7" s="1106"/>
      <c r="J7" s="1106"/>
      <c r="K7" s="1106"/>
      <c r="L7" s="1107"/>
      <c r="M7" s="719"/>
      <c r="N7" s="719"/>
      <c r="O7" s="1076" t="s">
        <v>536</v>
      </c>
      <c r="P7" s="1076"/>
      <c r="Q7" s="719"/>
      <c r="R7" s="1076" t="s">
        <v>536</v>
      </c>
      <c r="S7" s="1076"/>
      <c r="T7" s="719"/>
      <c r="U7" s="1076" t="s">
        <v>536</v>
      </c>
      <c r="V7" s="1076"/>
      <c r="W7" s="719"/>
      <c r="X7" s="1076" t="s">
        <v>536</v>
      </c>
      <c r="Y7" s="1076"/>
      <c r="Z7" s="719"/>
      <c r="AA7" s="719"/>
      <c r="AB7" s="1076" t="s">
        <v>536</v>
      </c>
      <c r="AC7" s="1076"/>
      <c r="AD7" s="719"/>
      <c r="AE7" s="1076" t="s">
        <v>536</v>
      </c>
      <c r="AF7" s="1076"/>
      <c r="AG7" s="719"/>
      <c r="AH7" s="1076" t="s">
        <v>536</v>
      </c>
      <c r="AI7" s="1076"/>
      <c r="AJ7" s="719"/>
      <c r="AK7" s="1076" t="s">
        <v>536</v>
      </c>
      <c r="AL7" s="1076"/>
      <c r="AM7" s="719"/>
      <c r="AN7" s="719"/>
      <c r="AO7" s="1076" t="s">
        <v>537</v>
      </c>
      <c r="AP7" s="1076"/>
      <c r="AQ7" s="1076"/>
      <c r="AR7" s="1076"/>
      <c r="AS7" s="1076"/>
      <c r="AT7" s="1076"/>
      <c r="AU7" s="726"/>
      <c r="AV7" s="1060"/>
      <c r="AW7" s="1060"/>
      <c r="AX7" s="1060"/>
      <c r="AY7" s="1060"/>
      <c r="AZ7" s="1060"/>
      <c r="BA7" s="729"/>
    </row>
    <row r="8" spans="1:53" ht="15" customHeight="1">
      <c r="A8" s="719"/>
      <c r="B8" s="1080"/>
      <c r="C8" s="1081"/>
      <c r="D8" s="1081"/>
      <c r="E8" s="1082"/>
      <c r="F8" s="719"/>
      <c r="G8" s="1103"/>
      <c r="H8" s="1086" t="s">
        <v>538</v>
      </c>
      <c r="I8" s="1087"/>
      <c r="J8" s="1087"/>
      <c r="K8" s="733"/>
      <c r="L8" s="734" t="s">
        <v>526</v>
      </c>
      <c r="M8" s="719"/>
      <c r="N8" s="719"/>
      <c r="O8" s="1088" t="s">
        <v>539</v>
      </c>
      <c r="P8" s="1088"/>
      <c r="Q8" s="719"/>
      <c r="R8" s="1088" t="s">
        <v>539</v>
      </c>
      <c r="S8" s="1088"/>
      <c r="T8" s="719"/>
      <c r="U8" s="1088" t="s">
        <v>539</v>
      </c>
      <c r="V8" s="1088"/>
      <c r="W8" s="719"/>
      <c r="X8" s="1088" t="s">
        <v>539</v>
      </c>
      <c r="Y8" s="1088"/>
      <c r="Z8" s="719"/>
      <c r="AA8" s="719"/>
      <c r="AB8" s="1088" t="s">
        <v>539</v>
      </c>
      <c r="AC8" s="1088"/>
      <c r="AD8" s="719"/>
      <c r="AE8" s="1088" t="s">
        <v>539</v>
      </c>
      <c r="AF8" s="1088"/>
      <c r="AG8" s="719"/>
      <c r="AH8" s="1088" t="s">
        <v>539</v>
      </c>
      <c r="AI8" s="1088"/>
      <c r="AJ8" s="719"/>
      <c r="AK8" s="1088" t="s">
        <v>539</v>
      </c>
      <c r="AL8" s="1088"/>
      <c r="AM8" s="719"/>
      <c r="AN8" s="719"/>
      <c r="AU8" s="726"/>
      <c r="AV8" s="738"/>
      <c r="AW8" s="738"/>
      <c r="AX8" s="738"/>
      <c r="AY8" s="738"/>
      <c r="AZ8" s="738"/>
      <c r="BA8" s="729"/>
    </row>
    <row r="9" spans="1:53" ht="15" customHeight="1">
      <c r="A9" s="719"/>
      <c r="B9" s="1083"/>
      <c r="C9" s="1084"/>
      <c r="D9" s="1084"/>
      <c r="E9" s="1085"/>
      <c r="F9" s="719"/>
      <c r="G9" s="713"/>
      <c r="H9" s="739" t="s">
        <v>540</v>
      </c>
      <c r="I9" s="739"/>
      <c r="J9" s="739" t="s">
        <v>541</v>
      </c>
      <c r="K9" s="740"/>
      <c r="L9" s="1089" t="s">
        <v>542</v>
      </c>
      <c r="M9" s="719"/>
      <c r="N9" s="719"/>
      <c r="O9" s="1092" t="s">
        <v>543</v>
      </c>
      <c r="P9" s="1092"/>
      <c r="Q9" s="719"/>
      <c r="R9" s="1092" t="s">
        <v>543</v>
      </c>
      <c r="S9" s="1092"/>
      <c r="T9" s="719"/>
      <c r="U9" s="1092" t="s">
        <v>543</v>
      </c>
      <c r="V9" s="1092"/>
      <c r="W9" s="719"/>
      <c r="X9" s="1092" t="s">
        <v>543</v>
      </c>
      <c r="Y9" s="1092"/>
      <c r="Z9" s="719"/>
      <c r="AA9" s="719"/>
      <c r="AB9" s="1092" t="s">
        <v>543</v>
      </c>
      <c r="AC9" s="1092"/>
      <c r="AD9" s="719"/>
      <c r="AE9" s="1092" t="s">
        <v>543</v>
      </c>
      <c r="AF9" s="1092"/>
      <c r="AG9" s="719"/>
      <c r="AH9" s="1092" t="s">
        <v>543</v>
      </c>
      <c r="AI9" s="1092"/>
      <c r="AJ9" s="719"/>
      <c r="AK9" s="1092" t="s">
        <v>543</v>
      </c>
      <c r="AL9" s="1092"/>
      <c r="AM9" s="719"/>
      <c r="AN9" s="719"/>
      <c r="AO9" s="1076" t="s">
        <v>544</v>
      </c>
      <c r="AP9" s="1076"/>
      <c r="AQ9" s="1076"/>
      <c r="AR9" s="1076"/>
      <c r="AS9" s="1076"/>
      <c r="AT9" s="1076"/>
      <c r="AU9" s="726"/>
      <c r="AX9" s="741"/>
      <c r="AY9" s="741"/>
      <c r="AZ9" s="741"/>
      <c r="BA9" s="729"/>
    </row>
    <row r="10" spans="1:53" ht="26">
      <c r="A10" s="713"/>
      <c r="B10" s="742"/>
      <c r="C10" s="742"/>
      <c r="D10" s="729"/>
      <c r="E10" s="742"/>
      <c r="F10" s="713"/>
      <c r="G10" s="713"/>
      <c r="H10" s="743" t="s">
        <v>545</v>
      </c>
      <c r="J10" s="743" t="s">
        <v>546</v>
      </c>
      <c r="K10" s="744"/>
      <c r="L10" s="1090"/>
      <c r="M10" s="713"/>
      <c r="N10" s="713"/>
      <c r="O10" s="1075" t="s">
        <v>547</v>
      </c>
      <c r="P10" s="1075"/>
      <c r="Q10" s="713"/>
      <c r="R10" s="1075" t="s">
        <v>547</v>
      </c>
      <c r="S10" s="1075"/>
      <c r="T10" s="713"/>
      <c r="U10" s="1075" t="s">
        <v>547</v>
      </c>
      <c r="V10" s="1075"/>
      <c r="W10" s="713"/>
      <c r="X10" s="1075" t="s">
        <v>547</v>
      </c>
      <c r="Y10" s="1075"/>
      <c r="Z10" s="713"/>
      <c r="AA10" s="713"/>
      <c r="AB10" s="1075" t="s">
        <v>547</v>
      </c>
      <c r="AC10" s="1075"/>
      <c r="AD10" s="713"/>
      <c r="AE10" s="1075" t="s">
        <v>547</v>
      </c>
      <c r="AF10" s="1075"/>
      <c r="AG10" s="713"/>
      <c r="AH10" s="1075" t="s">
        <v>547</v>
      </c>
      <c r="AI10" s="1075"/>
      <c r="AJ10" s="713"/>
      <c r="AK10" s="1075" t="s">
        <v>547</v>
      </c>
      <c r="AL10" s="1075"/>
      <c r="AM10" s="713"/>
      <c r="AN10" s="713"/>
      <c r="AO10" s="1076" t="s">
        <v>548</v>
      </c>
      <c r="AP10" s="1076"/>
      <c r="AQ10" s="1076"/>
      <c r="AR10" s="1076"/>
      <c r="AS10" s="1076"/>
      <c r="AT10" s="1076"/>
      <c r="AU10" s="745"/>
      <c r="AV10" s="746"/>
      <c r="AW10" s="747"/>
      <c r="AX10" s="748"/>
      <c r="AY10" s="749"/>
      <c r="AZ10" s="749"/>
    </row>
    <row r="11" spans="1:53" ht="20.25" customHeight="1">
      <c r="A11" s="713"/>
      <c r="B11" s="750" t="s">
        <v>549</v>
      </c>
      <c r="C11" s="751"/>
      <c r="D11" s="751"/>
      <c r="E11" s="752"/>
      <c r="F11" s="713"/>
      <c r="G11" s="1077"/>
      <c r="H11" s="743" t="s">
        <v>550</v>
      </c>
      <c r="I11" s="729"/>
      <c r="J11" s="753" t="s">
        <v>551</v>
      </c>
      <c r="K11" s="754"/>
      <c r="L11" s="1090"/>
      <c r="M11" s="713"/>
      <c r="N11" s="713"/>
      <c r="O11" s="755"/>
      <c r="P11" s="756" t="s">
        <v>552</v>
      </c>
      <c r="Q11" s="713"/>
      <c r="R11" s="755"/>
      <c r="S11" s="756" t="s">
        <v>552</v>
      </c>
      <c r="T11" s="713"/>
      <c r="U11" s="755"/>
      <c r="V11" s="756" t="s">
        <v>552</v>
      </c>
      <c r="W11" s="713"/>
      <c r="X11" s="755"/>
      <c r="Y11" s="756" t="s">
        <v>552</v>
      </c>
      <c r="Z11" s="713"/>
      <c r="AA11" s="713"/>
      <c r="AB11" s="755"/>
      <c r="AC11" s="756" t="s">
        <v>552</v>
      </c>
      <c r="AD11" s="713"/>
      <c r="AE11" s="755"/>
      <c r="AF11" s="756" t="s">
        <v>552</v>
      </c>
      <c r="AG11" s="713"/>
      <c r="AH11" s="755"/>
      <c r="AI11" s="756" t="s">
        <v>552</v>
      </c>
      <c r="AJ11" s="713"/>
      <c r="AK11" s="755"/>
      <c r="AL11" s="756" t="s">
        <v>552</v>
      </c>
      <c r="AM11" s="713"/>
      <c r="AN11" s="713"/>
      <c r="AO11" s="1076" t="s">
        <v>553</v>
      </c>
      <c r="AP11" s="1076"/>
      <c r="AQ11" s="1076"/>
      <c r="AR11" s="1076"/>
      <c r="AS11" s="1076"/>
      <c r="AT11" s="1076"/>
      <c r="AU11" s="757"/>
      <c r="AV11" s="748"/>
      <c r="AW11" s="747"/>
      <c r="AX11" s="748"/>
      <c r="AY11" s="749"/>
      <c r="AZ11" s="749"/>
    </row>
    <row r="12" spans="1:53" ht="22.5" customHeight="1">
      <c r="A12" s="713"/>
      <c r="B12" s="742"/>
      <c r="C12" s="742"/>
      <c r="D12" s="729"/>
      <c r="E12" s="742"/>
      <c r="F12" s="713"/>
      <c r="G12" s="1077"/>
      <c r="H12" s="743" t="s">
        <v>554</v>
      </c>
      <c r="I12" s="729"/>
      <c r="J12" s="753" t="s">
        <v>555</v>
      </c>
      <c r="K12" s="754"/>
      <c r="L12" s="1091"/>
      <c r="M12" s="713"/>
      <c r="N12" s="713"/>
      <c r="O12" s="758" t="s">
        <v>556</v>
      </c>
      <c r="P12" s="1078"/>
      <c r="Q12" s="713"/>
      <c r="R12" s="758" t="s">
        <v>556</v>
      </c>
      <c r="S12" s="1078"/>
      <c r="T12" s="713"/>
      <c r="U12" s="758" t="s">
        <v>556</v>
      </c>
      <c r="V12" s="1078"/>
      <c r="W12" s="713"/>
      <c r="X12" s="758" t="s">
        <v>556</v>
      </c>
      <c r="Y12" s="1078"/>
      <c r="Z12" s="713"/>
      <c r="AA12" s="713"/>
      <c r="AB12" s="758" t="s">
        <v>556</v>
      </c>
      <c r="AC12" s="1078"/>
      <c r="AD12" s="713"/>
      <c r="AE12" s="758" t="s">
        <v>556</v>
      </c>
      <c r="AF12" s="1078"/>
      <c r="AG12" s="713"/>
      <c r="AH12" s="758" t="s">
        <v>556</v>
      </c>
      <c r="AI12" s="1078"/>
      <c r="AJ12" s="713"/>
      <c r="AK12" s="758" t="s">
        <v>556</v>
      </c>
      <c r="AL12" s="1078"/>
      <c r="AM12" s="713"/>
      <c r="AN12" s="713"/>
      <c r="AO12" s="1076" t="s">
        <v>557</v>
      </c>
      <c r="AP12" s="1076"/>
      <c r="AQ12" s="1076"/>
      <c r="AR12" s="1076"/>
      <c r="AS12" s="1076"/>
      <c r="AT12" s="1076"/>
      <c r="AU12" s="757"/>
      <c r="AV12" s="748"/>
      <c r="AW12" s="747"/>
      <c r="AX12" s="748"/>
      <c r="AY12" s="749"/>
      <c r="AZ12" s="749"/>
    </row>
    <row r="13" spans="1:53" ht="20.25" customHeight="1" thickBot="1">
      <c r="A13" s="713"/>
      <c r="B13" s="759"/>
      <c r="C13" s="760" t="s">
        <v>558</v>
      </c>
      <c r="D13" s="729"/>
      <c r="E13" s="760" t="s">
        <v>559</v>
      </c>
      <c r="F13" s="713"/>
      <c r="G13" s="1077"/>
      <c r="H13" s="761" t="s">
        <v>560</v>
      </c>
      <c r="I13" s="729"/>
      <c r="J13" s="760" t="s">
        <v>561</v>
      </c>
      <c r="K13" s="762"/>
      <c r="L13" s="761" t="s">
        <v>313</v>
      </c>
      <c r="M13" s="713"/>
      <c r="N13" s="713"/>
      <c r="O13" s="763" t="s">
        <v>562</v>
      </c>
      <c r="P13" s="1079"/>
      <c r="Q13" s="713"/>
      <c r="R13" s="763" t="s">
        <v>562</v>
      </c>
      <c r="S13" s="1079"/>
      <c r="T13" s="713"/>
      <c r="U13" s="763" t="s">
        <v>562</v>
      </c>
      <c r="V13" s="1079"/>
      <c r="W13" s="713"/>
      <c r="X13" s="763" t="s">
        <v>562</v>
      </c>
      <c r="Y13" s="1079"/>
      <c r="Z13" s="713"/>
      <c r="AA13" s="713"/>
      <c r="AB13" s="763" t="s">
        <v>562</v>
      </c>
      <c r="AC13" s="1079"/>
      <c r="AD13" s="713"/>
      <c r="AE13" s="763" t="s">
        <v>562</v>
      </c>
      <c r="AF13" s="1079"/>
      <c r="AG13" s="713"/>
      <c r="AH13" s="763" t="s">
        <v>562</v>
      </c>
      <c r="AI13" s="1079"/>
      <c r="AJ13" s="713"/>
      <c r="AK13" s="763" t="s">
        <v>562</v>
      </c>
      <c r="AL13" s="1079"/>
      <c r="AM13" s="713"/>
      <c r="AN13" s="713"/>
      <c r="AO13" s="1076" t="s">
        <v>563</v>
      </c>
      <c r="AP13" s="1076"/>
      <c r="AQ13" s="1076"/>
      <c r="AR13" s="1076"/>
      <c r="AS13" s="1076"/>
      <c r="AT13" s="1076"/>
      <c r="AU13" s="719"/>
      <c r="AV13" s="748"/>
      <c r="AW13" s="747"/>
      <c r="AX13" s="748"/>
      <c r="AY13" s="749"/>
      <c r="AZ13" s="749"/>
    </row>
    <row r="14" spans="1:53" ht="23">
      <c r="A14" s="719"/>
      <c r="B14" s="764" t="s">
        <v>564</v>
      </c>
      <c r="C14" s="765"/>
      <c r="D14" s="766"/>
      <c r="E14" s="765"/>
      <c r="F14" s="719"/>
      <c r="G14" s="767"/>
      <c r="H14" s="768"/>
      <c r="I14" s="769"/>
      <c r="J14" s="768"/>
      <c r="K14" s="770"/>
      <c r="L14" s="768"/>
      <c r="M14" s="719"/>
      <c r="N14" s="719"/>
      <c r="O14" s="771"/>
      <c r="P14" s="772"/>
      <c r="Q14" s="719"/>
      <c r="R14" s="771"/>
      <c r="S14" s="772"/>
      <c r="T14" s="719"/>
      <c r="U14" s="771"/>
      <c r="V14" s="772"/>
      <c r="W14" s="719"/>
      <c r="X14" s="771"/>
      <c r="Y14" s="772"/>
      <c r="Z14" s="719"/>
      <c r="AA14" s="719"/>
      <c r="AB14" s="771"/>
      <c r="AC14" s="772"/>
      <c r="AD14" s="719"/>
      <c r="AE14" s="771"/>
      <c r="AF14" s="772"/>
      <c r="AG14" s="719"/>
      <c r="AH14" s="771"/>
      <c r="AI14" s="772"/>
      <c r="AJ14" s="719"/>
      <c r="AK14" s="771"/>
      <c r="AL14" s="772"/>
      <c r="AM14" s="719"/>
      <c r="AN14" s="719"/>
      <c r="AO14" s="1072" t="s">
        <v>565</v>
      </c>
      <c r="AP14" s="1073"/>
      <c r="AQ14" s="1073"/>
      <c r="AR14" s="1073"/>
      <c r="AS14" s="1073"/>
      <c r="AT14" s="1074"/>
      <c r="AU14" s="773"/>
      <c r="AV14" s="746"/>
      <c r="AW14" s="747"/>
      <c r="AX14" s="748"/>
    </row>
    <row r="15" spans="1:53" ht="15" customHeight="1">
      <c r="A15" s="719"/>
      <c r="B15" s="774" t="s">
        <v>566</v>
      </c>
      <c r="C15" s="1018"/>
      <c r="D15" s="769"/>
      <c r="E15" s="1018"/>
      <c r="F15" s="719"/>
      <c r="G15" s="767"/>
      <c r="H15" s="768"/>
      <c r="I15" s="775"/>
      <c r="J15" s="768"/>
      <c r="K15" s="776"/>
      <c r="L15" s="777"/>
      <c r="M15" s="719"/>
      <c r="N15" s="719"/>
      <c r="O15" s="1038"/>
      <c r="P15" s="1018"/>
      <c r="Q15" s="719"/>
      <c r="R15" s="1038"/>
      <c r="S15" s="1018"/>
      <c r="T15" s="719"/>
      <c r="U15" s="1038"/>
      <c r="V15" s="1018"/>
      <c r="W15" s="719"/>
      <c r="X15" s="1038"/>
      <c r="Y15" s="1018"/>
      <c r="Z15" s="719"/>
      <c r="AA15" s="719"/>
      <c r="AB15" s="1038"/>
      <c r="AC15" s="1018"/>
      <c r="AD15" s="719"/>
      <c r="AE15" s="1038"/>
      <c r="AF15" s="1018"/>
      <c r="AG15" s="719"/>
      <c r="AH15" s="1038"/>
      <c r="AI15" s="1018"/>
      <c r="AJ15" s="719"/>
      <c r="AK15" s="1038"/>
      <c r="AL15" s="1018"/>
      <c r="AM15" s="719"/>
      <c r="AN15" s="719"/>
      <c r="AO15" s="1061" t="e">
        <v>#VALUE!</v>
      </c>
      <c r="AP15" s="1062"/>
      <c r="AQ15" s="1062"/>
      <c r="AR15" s="1062"/>
      <c r="AS15" s="1062"/>
      <c r="AT15" s="1063"/>
      <c r="AU15" s="773"/>
      <c r="AV15" s="1067"/>
      <c r="AW15" s="1067"/>
      <c r="AX15" s="1067"/>
      <c r="AY15" s="1067"/>
      <c r="AZ15" s="1067"/>
    </row>
    <row r="16" spans="1:53" ht="15" customHeight="1">
      <c r="A16" s="713"/>
      <c r="B16" s="774"/>
      <c r="C16" s="1034"/>
      <c r="D16" s="769"/>
      <c r="E16" s="1034"/>
      <c r="F16" s="713"/>
      <c r="G16" s="767"/>
      <c r="H16" s="768"/>
      <c r="I16" s="775"/>
      <c r="J16" s="768"/>
      <c r="K16" s="776"/>
      <c r="L16" s="777"/>
      <c r="M16" s="713"/>
      <c r="N16" s="713"/>
      <c r="O16" s="1039"/>
      <c r="P16" s="1034"/>
      <c r="Q16" s="713"/>
      <c r="R16" s="1039"/>
      <c r="S16" s="1034"/>
      <c r="T16" s="713"/>
      <c r="U16" s="1039"/>
      <c r="V16" s="1034"/>
      <c r="W16" s="713"/>
      <c r="X16" s="1039"/>
      <c r="Y16" s="1034"/>
      <c r="Z16" s="713"/>
      <c r="AA16" s="713"/>
      <c r="AB16" s="1039"/>
      <c r="AC16" s="1034"/>
      <c r="AD16" s="713"/>
      <c r="AE16" s="1039"/>
      <c r="AF16" s="1034"/>
      <c r="AG16" s="713"/>
      <c r="AH16" s="1039"/>
      <c r="AI16" s="1034"/>
      <c r="AJ16" s="713"/>
      <c r="AK16" s="1039"/>
      <c r="AL16" s="1034"/>
      <c r="AM16" s="713"/>
      <c r="AN16" s="713"/>
      <c r="AO16" s="1064"/>
      <c r="AP16" s="1065"/>
      <c r="AQ16" s="1065"/>
      <c r="AR16" s="1065"/>
      <c r="AS16" s="1065"/>
      <c r="AT16" s="1066"/>
      <c r="AU16" s="773"/>
      <c r="AV16" s="1067"/>
      <c r="AW16" s="1067"/>
      <c r="AX16" s="1067"/>
      <c r="AY16" s="1067"/>
      <c r="AZ16" s="1067"/>
    </row>
    <row r="17" spans="1:52" ht="15" customHeight="1" thickBot="1">
      <c r="A17" s="778"/>
      <c r="B17" s="774"/>
      <c r="C17" s="1035"/>
      <c r="D17" s="769"/>
      <c r="E17" s="1035"/>
      <c r="F17" s="778"/>
      <c r="G17" s="767"/>
      <c r="H17" s="779"/>
      <c r="I17" s="775"/>
      <c r="J17" s="779"/>
      <c r="K17" s="776"/>
      <c r="L17" s="780"/>
      <c r="M17" s="778"/>
      <c r="N17" s="778"/>
      <c r="O17" s="1040"/>
      <c r="P17" s="1035"/>
      <c r="Q17" s="778"/>
      <c r="R17" s="1040"/>
      <c r="S17" s="1035"/>
      <c r="T17" s="778"/>
      <c r="U17" s="1040"/>
      <c r="V17" s="1035"/>
      <c r="W17" s="778"/>
      <c r="X17" s="1040"/>
      <c r="Y17" s="1035"/>
      <c r="Z17" s="778"/>
      <c r="AA17" s="778"/>
      <c r="AB17" s="1040"/>
      <c r="AC17" s="1035"/>
      <c r="AD17" s="778"/>
      <c r="AE17" s="1040"/>
      <c r="AF17" s="1035"/>
      <c r="AG17" s="778"/>
      <c r="AH17" s="1040"/>
      <c r="AI17" s="1035"/>
      <c r="AJ17" s="778"/>
      <c r="AK17" s="1040"/>
      <c r="AL17" s="1035"/>
      <c r="AM17" s="778"/>
      <c r="AN17" s="778"/>
      <c r="AO17" s="1068" t="s">
        <v>567</v>
      </c>
      <c r="AP17" s="1068"/>
      <c r="AQ17" s="1068"/>
      <c r="AR17" s="1068"/>
      <c r="AS17" s="1068"/>
      <c r="AT17" s="1068"/>
      <c r="AU17" s="773"/>
      <c r="AV17" s="1060"/>
      <c r="AW17" s="1060"/>
      <c r="AX17" s="1060"/>
      <c r="AY17" s="1060"/>
      <c r="AZ17" s="1060"/>
    </row>
    <row r="18" spans="1:52" ht="15" customHeight="1">
      <c r="A18" s="778"/>
      <c r="B18" s="774" t="s">
        <v>568</v>
      </c>
      <c r="C18" s="1018"/>
      <c r="D18" s="769"/>
      <c r="E18" s="1018"/>
      <c r="F18" s="778"/>
      <c r="G18" s="767"/>
      <c r="H18" s="781"/>
      <c r="I18" s="782"/>
      <c r="J18" s="781"/>
      <c r="K18" s="783"/>
      <c r="L18" s="784"/>
      <c r="M18" s="778"/>
      <c r="N18" s="778"/>
      <c r="O18" s="1038"/>
      <c r="P18" s="1018"/>
      <c r="Q18" s="778"/>
      <c r="R18" s="1038"/>
      <c r="S18" s="1018"/>
      <c r="T18" s="778"/>
      <c r="U18" s="1038"/>
      <c r="V18" s="1018"/>
      <c r="W18" s="778"/>
      <c r="X18" s="1038"/>
      <c r="Y18" s="1018"/>
      <c r="Z18" s="778"/>
      <c r="AA18" s="778"/>
      <c r="AB18" s="1038"/>
      <c r="AC18" s="1018"/>
      <c r="AD18" s="778"/>
      <c r="AE18" s="1038"/>
      <c r="AF18" s="1018"/>
      <c r="AG18" s="778"/>
      <c r="AH18" s="1038"/>
      <c r="AI18" s="1018"/>
      <c r="AJ18" s="778"/>
      <c r="AK18" s="1038"/>
      <c r="AL18" s="1018"/>
      <c r="AM18" s="778"/>
      <c r="AN18" s="778"/>
      <c r="AO18" s="1068" t="s">
        <v>569</v>
      </c>
      <c r="AP18" s="1068"/>
      <c r="AQ18" s="1068"/>
      <c r="AR18" s="1068"/>
      <c r="AS18" s="1068"/>
      <c r="AT18" s="1068"/>
      <c r="AU18" s="773"/>
      <c r="AV18" s="1069"/>
      <c r="AW18" s="1069"/>
      <c r="AX18" s="1069"/>
      <c r="AY18" s="1069"/>
      <c r="AZ18" s="1069"/>
    </row>
    <row r="19" spans="1:52" ht="15" customHeight="1">
      <c r="A19" s="778"/>
      <c r="B19" s="785"/>
      <c r="C19" s="1034"/>
      <c r="D19" s="769"/>
      <c r="E19" s="1034"/>
      <c r="F19" s="778"/>
      <c r="G19" s="767"/>
      <c r="H19" s="781"/>
      <c r="I19" s="782"/>
      <c r="J19" s="781"/>
      <c r="K19" s="783"/>
      <c r="L19" s="786"/>
      <c r="M19" s="778"/>
      <c r="N19" s="778"/>
      <c r="O19" s="1039"/>
      <c r="P19" s="1034"/>
      <c r="Q19" s="778"/>
      <c r="R19" s="1039"/>
      <c r="S19" s="1034"/>
      <c r="T19" s="778"/>
      <c r="U19" s="1039"/>
      <c r="V19" s="1034"/>
      <c r="W19" s="778"/>
      <c r="X19" s="1039"/>
      <c r="Y19" s="1034"/>
      <c r="Z19" s="778"/>
      <c r="AA19" s="778"/>
      <c r="AB19" s="1039"/>
      <c r="AC19" s="1034"/>
      <c r="AD19" s="778"/>
      <c r="AE19" s="1039"/>
      <c r="AF19" s="1034"/>
      <c r="AG19" s="778"/>
      <c r="AH19" s="1039"/>
      <c r="AI19" s="1034"/>
      <c r="AJ19" s="778"/>
      <c r="AK19" s="1039"/>
      <c r="AL19" s="1034"/>
      <c r="AM19" s="778"/>
      <c r="AN19" s="778"/>
      <c r="AO19" s="1068" t="s">
        <v>570</v>
      </c>
      <c r="AP19" s="1068"/>
      <c r="AQ19" s="1068"/>
      <c r="AR19" s="1068"/>
      <c r="AS19" s="1068"/>
      <c r="AT19" s="1068"/>
      <c r="AU19" s="773"/>
      <c r="AV19" s="1057"/>
      <c r="AW19" s="1070"/>
      <c r="AX19" s="1070"/>
      <c r="AY19" s="1070"/>
      <c r="AZ19" s="1070"/>
    </row>
    <row r="20" spans="1:52" ht="15" customHeight="1">
      <c r="A20" s="778"/>
      <c r="B20" s="774"/>
      <c r="C20" s="1035"/>
      <c r="D20" s="769"/>
      <c r="E20" s="1035"/>
      <c r="F20" s="778"/>
      <c r="G20" s="767"/>
      <c r="H20" s="781"/>
      <c r="I20" s="782"/>
      <c r="J20" s="781"/>
      <c r="K20" s="783"/>
      <c r="L20" s="786"/>
      <c r="M20" s="778"/>
      <c r="N20" s="778"/>
      <c r="O20" s="1040"/>
      <c r="P20" s="1035"/>
      <c r="Q20" s="778"/>
      <c r="R20" s="1040"/>
      <c r="S20" s="1035"/>
      <c r="T20" s="778"/>
      <c r="U20" s="1040"/>
      <c r="V20" s="1035"/>
      <c r="W20" s="778"/>
      <c r="X20" s="1040"/>
      <c r="Y20" s="1035"/>
      <c r="Z20" s="778"/>
      <c r="AA20" s="778"/>
      <c r="AB20" s="1040"/>
      <c r="AC20" s="1035"/>
      <c r="AD20" s="778"/>
      <c r="AE20" s="1040"/>
      <c r="AF20" s="1035"/>
      <c r="AG20" s="778"/>
      <c r="AH20" s="1040"/>
      <c r="AI20" s="1035"/>
      <c r="AJ20" s="778"/>
      <c r="AK20" s="1040"/>
      <c r="AL20" s="1035"/>
      <c r="AM20" s="778"/>
      <c r="AN20" s="778"/>
      <c r="AO20" s="1071" t="s">
        <v>571</v>
      </c>
      <c r="AP20" s="1071"/>
      <c r="AQ20" s="1071"/>
      <c r="AR20" s="1071"/>
      <c r="AS20" s="1071"/>
      <c r="AT20" s="1071"/>
      <c r="AU20" s="773"/>
      <c r="AV20" s="1057"/>
      <c r="AW20" s="1058"/>
      <c r="AX20" s="1058"/>
      <c r="AY20" s="1058"/>
      <c r="AZ20" s="1058"/>
    </row>
    <row r="21" spans="1:52" ht="15" customHeight="1" thickBot="1">
      <c r="A21" s="778"/>
      <c r="B21" s="787"/>
      <c r="C21" s="788"/>
      <c r="D21" s="769"/>
      <c r="E21" s="788"/>
      <c r="F21" s="778"/>
      <c r="G21" s="767"/>
      <c r="H21" s="779"/>
      <c r="I21" s="775"/>
      <c r="J21" s="779"/>
      <c r="K21" s="789"/>
      <c r="L21" s="780"/>
      <c r="M21" s="778"/>
      <c r="N21" s="778"/>
      <c r="O21" s="790"/>
      <c r="P21" s="791"/>
      <c r="Q21" s="778"/>
      <c r="R21" s="790"/>
      <c r="S21" s="791"/>
      <c r="T21" s="778"/>
      <c r="U21" s="790"/>
      <c r="V21" s="791"/>
      <c r="W21" s="778"/>
      <c r="X21" s="790"/>
      <c r="Y21" s="791"/>
      <c r="Z21" s="778"/>
      <c r="AA21" s="778"/>
      <c r="AB21" s="790"/>
      <c r="AC21" s="791"/>
      <c r="AD21" s="778"/>
      <c r="AE21" s="790"/>
      <c r="AF21" s="791"/>
      <c r="AG21" s="778"/>
      <c r="AH21" s="790"/>
      <c r="AI21" s="791"/>
      <c r="AJ21" s="778"/>
      <c r="AK21" s="790"/>
      <c r="AL21" s="791"/>
      <c r="AM21" s="778"/>
      <c r="AN21" s="778"/>
      <c r="AO21" s="1071"/>
      <c r="AP21" s="1071"/>
      <c r="AQ21" s="1071"/>
      <c r="AR21" s="1071"/>
      <c r="AS21" s="1071"/>
      <c r="AT21" s="1071"/>
      <c r="AU21" s="773"/>
      <c r="AV21" s="1057"/>
      <c r="AW21" s="1070"/>
      <c r="AX21" s="1070"/>
      <c r="AY21" s="1070"/>
      <c r="AZ21" s="1070"/>
    </row>
    <row r="22" spans="1:52" ht="15" customHeight="1">
      <c r="A22" s="778"/>
      <c r="B22" s="764" t="s">
        <v>572</v>
      </c>
      <c r="C22" s="772"/>
      <c r="D22" s="769"/>
      <c r="E22" s="768"/>
      <c r="F22" s="778"/>
      <c r="G22" s="767"/>
      <c r="H22" s="768"/>
      <c r="I22" s="775"/>
      <c r="J22" s="768"/>
      <c r="K22" s="776"/>
      <c r="L22" s="777"/>
      <c r="M22" s="778"/>
      <c r="N22" s="778"/>
      <c r="O22" s="792"/>
      <c r="P22" s="772"/>
      <c r="Q22" s="778"/>
      <c r="R22" s="792"/>
      <c r="S22" s="772"/>
      <c r="T22" s="778"/>
      <c r="U22" s="792"/>
      <c r="V22" s="772"/>
      <c r="W22" s="778"/>
      <c r="X22" s="792"/>
      <c r="Y22" s="772"/>
      <c r="Z22" s="778"/>
      <c r="AA22" s="778"/>
      <c r="AB22" s="792"/>
      <c r="AC22" s="772"/>
      <c r="AD22" s="778"/>
      <c r="AE22" s="792"/>
      <c r="AF22" s="772"/>
      <c r="AG22" s="778"/>
      <c r="AH22" s="792"/>
      <c r="AI22" s="772"/>
      <c r="AJ22" s="778"/>
      <c r="AK22" s="792"/>
      <c r="AL22" s="772"/>
      <c r="AM22" s="778"/>
      <c r="AN22" s="778"/>
      <c r="AO22" s="1059" t="s">
        <v>573</v>
      </c>
      <c r="AP22" s="1059"/>
      <c r="AQ22" s="1059"/>
      <c r="AR22" s="1059"/>
      <c r="AS22" s="1059"/>
      <c r="AT22" s="1059"/>
      <c r="AU22" s="773"/>
      <c r="AV22" s="1060"/>
      <c r="AW22" s="1060"/>
      <c r="AX22" s="1060"/>
      <c r="AY22" s="1060"/>
      <c r="AZ22" s="1060"/>
    </row>
    <row r="23" spans="1:52" ht="15" customHeight="1">
      <c r="A23" s="778"/>
      <c r="B23" s="793" t="s">
        <v>574</v>
      </c>
      <c r="C23" s="1018"/>
      <c r="D23" s="769"/>
      <c r="E23" s="1018"/>
      <c r="F23" s="778"/>
      <c r="G23" s="767"/>
      <c r="H23" s="768"/>
      <c r="I23" s="775"/>
      <c r="J23" s="768"/>
      <c r="K23" s="776"/>
      <c r="L23" s="794"/>
      <c r="M23" s="778"/>
      <c r="N23" s="778"/>
      <c r="O23" s="1016"/>
      <c r="P23" s="1018"/>
      <c r="Q23" s="778"/>
      <c r="R23" s="1016"/>
      <c r="S23" s="1018"/>
      <c r="T23" s="778"/>
      <c r="U23" s="1016"/>
      <c r="V23" s="1018"/>
      <c r="W23" s="778"/>
      <c r="X23" s="1016"/>
      <c r="Y23" s="1018"/>
      <c r="Z23" s="778"/>
      <c r="AA23" s="778"/>
      <c r="AB23" s="1016"/>
      <c r="AC23" s="1018"/>
      <c r="AD23" s="778"/>
      <c r="AE23" s="1016"/>
      <c r="AF23" s="1018"/>
      <c r="AG23" s="778"/>
      <c r="AH23" s="1016"/>
      <c r="AI23" s="1018"/>
      <c r="AJ23" s="778"/>
      <c r="AK23" s="1016"/>
      <c r="AL23" s="1018"/>
      <c r="AM23" s="778"/>
      <c r="AN23" s="778"/>
      <c r="AO23" s="1025" t="s">
        <v>575</v>
      </c>
      <c r="AP23" s="1026"/>
      <c r="AQ23" s="1026"/>
      <c r="AR23" s="1026"/>
      <c r="AS23" s="1026"/>
      <c r="AT23" s="1027"/>
      <c r="AU23" s="773"/>
      <c r="AV23" s="1053"/>
      <c r="AW23" s="1053"/>
      <c r="AX23" s="1053"/>
      <c r="AY23" s="1053"/>
      <c r="AZ23" s="1053"/>
    </row>
    <row r="24" spans="1:52" ht="15" customHeight="1">
      <c r="A24" s="778"/>
      <c r="B24" s="795" t="s">
        <v>576</v>
      </c>
      <c r="C24" s="1034"/>
      <c r="D24" s="769"/>
      <c r="E24" s="1034"/>
      <c r="F24" s="778"/>
      <c r="G24" s="767"/>
      <c r="H24" s="768"/>
      <c r="I24" s="775"/>
      <c r="J24" s="768"/>
      <c r="K24" s="776"/>
      <c r="L24" s="794"/>
      <c r="M24" s="778"/>
      <c r="N24" s="778"/>
      <c r="O24" s="1033"/>
      <c r="P24" s="1034"/>
      <c r="Q24" s="778"/>
      <c r="R24" s="1033"/>
      <c r="S24" s="1034"/>
      <c r="T24" s="778"/>
      <c r="U24" s="1033"/>
      <c r="V24" s="1034"/>
      <c r="W24" s="778"/>
      <c r="X24" s="1033"/>
      <c r="Y24" s="1034"/>
      <c r="Z24" s="778"/>
      <c r="AA24" s="778"/>
      <c r="AB24" s="1033"/>
      <c r="AC24" s="1034"/>
      <c r="AD24" s="778"/>
      <c r="AE24" s="1033"/>
      <c r="AF24" s="1034"/>
      <c r="AG24" s="778"/>
      <c r="AH24" s="1033"/>
      <c r="AI24" s="1034"/>
      <c r="AJ24" s="778"/>
      <c r="AK24" s="1033"/>
      <c r="AL24" s="1034"/>
      <c r="AM24" s="778"/>
      <c r="AN24" s="778"/>
      <c r="AP24" s="796" t="s">
        <v>577</v>
      </c>
      <c r="AQ24" s="797" t="s">
        <v>578</v>
      </c>
      <c r="AR24" s="797" t="s">
        <v>579</v>
      </c>
      <c r="AS24" s="797" t="s">
        <v>580</v>
      </c>
      <c r="AT24" s="798"/>
      <c r="AU24" s="773"/>
      <c r="AV24" s="1054"/>
      <c r="AW24" s="1055"/>
      <c r="AX24" s="1055"/>
      <c r="AY24" s="1055"/>
      <c r="AZ24" s="1055"/>
    </row>
    <row r="25" spans="1:52" ht="15" customHeight="1">
      <c r="A25" s="778"/>
      <c r="B25" s="799"/>
      <c r="C25" s="1034"/>
      <c r="D25" s="769"/>
      <c r="E25" s="1034"/>
      <c r="F25" s="778"/>
      <c r="G25" s="767"/>
      <c r="H25" s="768"/>
      <c r="I25" s="775"/>
      <c r="J25" s="768"/>
      <c r="K25" s="776"/>
      <c r="L25" s="794"/>
      <c r="M25" s="778"/>
      <c r="N25" s="778"/>
      <c r="O25" s="1033"/>
      <c r="P25" s="1034"/>
      <c r="Q25" s="778"/>
      <c r="R25" s="1033"/>
      <c r="S25" s="1034"/>
      <c r="T25" s="778"/>
      <c r="U25" s="1033"/>
      <c r="V25" s="1034"/>
      <c r="W25" s="778"/>
      <c r="X25" s="1033"/>
      <c r="Y25" s="1034"/>
      <c r="Z25" s="778"/>
      <c r="AA25" s="778"/>
      <c r="AB25" s="1033"/>
      <c r="AC25" s="1034"/>
      <c r="AD25" s="778"/>
      <c r="AE25" s="1033"/>
      <c r="AF25" s="1034"/>
      <c r="AG25" s="778"/>
      <c r="AH25" s="1033"/>
      <c r="AI25" s="1034"/>
      <c r="AJ25" s="778"/>
      <c r="AK25" s="1033"/>
      <c r="AL25" s="1034"/>
      <c r="AM25" s="778"/>
      <c r="AN25" s="778"/>
      <c r="AP25" s="800"/>
      <c r="AQ25" s="801" t="s">
        <v>581</v>
      </c>
      <c r="AR25" s="1056"/>
      <c r="AS25" s="1056"/>
      <c r="AT25" s="772"/>
      <c r="AU25" s="773"/>
      <c r="AV25" s="1057"/>
      <c r="AW25" s="1058"/>
      <c r="AX25" s="1058"/>
      <c r="AY25" s="1058"/>
      <c r="AZ25" s="1058"/>
    </row>
    <row r="26" spans="1:52" ht="15" customHeight="1" thickBot="1">
      <c r="A26" s="778"/>
      <c r="B26" s="799"/>
      <c r="C26" s="1035"/>
      <c r="D26" s="769"/>
      <c r="E26" s="1035"/>
      <c r="F26" s="778"/>
      <c r="G26" s="767"/>
      <c r="H26" s="779"/>
      <c r="I26" s="775"/>
      <c r="J26" s="779"/>
      <c r="K26" s="776"/>
      <c r="L26" s="780"/>
      <c r="M26" s="778"/>
      <c r="N26" s="778"/>
      <c r="O26" s="1017"/>
      <c r="P26" s="1035"/>
      <c r="Q26" s="778"/>
      <c r="R26" s="1017"/>
      <c r="S26" s="1035"/>
      <c r="T26" s="778"/>
      <c r="U26" s="1017"/>
      <c r="V26" s="1035"/>
      <c r="W26" s="778"/>
      <c r="X26" s="1017"/>
      <c r="Y26" s="1035"/>
      <c r="Z26" s="778"/>
      <c r="AA26" s="778"/>
      <c r="AB26" s="1017"/>
      <c r="AC26" s="1035"/>
      <c r="AD26" s="778"/>
      <c r="AE26" s="1017"/>
      <c r="AF26" s="1035"/>
      <c r="AG26" s="778"/>
      <c r="AH26" s="1017"/>
      <c r="AI26" s="1035"/>
      <c r="AJ26" s="778"/>
      <c r="AK26" s="1017"/>
      <c r="AL26" s="1035"/>
      <c r="AM26" s="778"/>
      <c r="AN26" s="778"/>
      <c r="AO26" s="802"/>
      <c r="AP26" s="803"/>
      <c r="AQ26" s="804"/>
      <c r="AR26" s="1035"/>
      <c r="AS26" s="1035"/>
      <c r="AT26" s="798"/>
      <c r="AU26" s="773"/>
      <c r="AV26" s="1052"/>
      <c r="AW26" s="1052"/>
      <c r="AX26" s="1052"/>
      <c r="AY26" s="1052"/>
      <c r="AZ26" s="1052"/>
    </row>
    <row r="27" spans="1:52" ht="15" customHeight="1">
      <c r="A27" s="778"/>
      <c r="B27" s="799" t="s">
        <v>582</v>
      </c>
      <c r="C27" s="1018"/>
      <c r="D27" s="769"/>
      <c r="E27" s="1018"/>
      <c r="F27" s="778"/>
      <c r="G27" s="767"/>
      <c r="H27" s="768"/>
      <c r="I27" s="775"/>
      <c r="J27" s="768"/>
      <c r="K27" s="776"/>
      <c r="L27" s="794"/>
      <c r="M27" s="778"/>
      <c r="N27" s="778"/>
      <c r="O27" s="1016"/>
      <c r="P27" s="1018"/>
      <c r="Q27" s="778"/>
      <c r="R27" s="1016"/>
      <c r="S27" s="1018"/>
      <c r="T27" s="778"/>
      <c r="U27" s="1016"/>
      <c r="V27" s="1018"/>
      <c r="W27" s="778"/>
      <c r="X27" s="1016"/>
      <c r="Y27" s="1018"/>
      <c r="Z27" s="778"/>
      <c r="AA27" s="778"/>
      <c r="AB27" s="1016"/>
      <c r="AC27" s="1018"/>
      <c r="AD27" s="778"/>
      <c r="AE27" s="1016"/>
      <c r="AF27" s="1018"/>
      <c r="AG27" s="778"/>
      <c r="AH27" s="1016"/>
      <c r="AI27" s="1018"/>
      <c r="AJ27" s="778"/>
      <c r="AK27" s="1016"/>
      <c r="AL27" s="1018"/>
      <c r="AM27" s="778"/>
      <c r="AN27" s="778"/>
      <c r="AO27" s="802"/>
      <c r="AP27" s="800"/>
      <c r="AQ27" s="801" t="s">
        <v>583</v>
      </c>
      <c r="AR27" s="1018"/>
      <c r="AS27" s="1018"/>
      <c r="AT27" s="772"/>
      <c r="AU27" s="773"/>
      <c r="AV27" s="1051"/>
      <c r="AW27" s="1051"/>
      <c r="AX27" s="1051"/>
      <c r="AY27" s="1051"/>
      <c r="AZ27" s="1051"/>
    </row>
    <row r="28" spans="1:52" ht="15" customHeight="1">
      <c r="A28" s="778"/>
      <c r="B28" s="795" t="s">
        <v>584</v>
      </c>
      <c r="C28" s="1034"/>
      <c r="D28" s="769"/>
      <c r="E28" s="1020"/>
      <c r="F28" s="778"/>
      <c r="G28" s="767"/>
      <c r="H28" s="768"/>
      <c r="I28" s="775"/>
      <c r="J28" s="805"/>
      <c r="K28" s="789"/>
      <c r="L28" s="794"/>
      <c r="M28" s="778"/>
      <c r="N28" s="778"/>
      <c r="O28" s="1033"/>
      <c r="P28" s="1049"/>
      <c r="Q28" s="778"/>
      <c r="R28" s="1033"/>
      <c r="S28" s="1049"/>
      <c r="T28" s="778"/>
      <c r="U28" s="1033"/>
      <c r="V28" s="1049"/>
      <c r="W28" s="778"/>
      <c r="X28" s="1033"/>
      <c r="Y28" s="1049"/>
      <c r="Z28" s="778"/>
      <c r="AA28" s="778"/>
      <c r="AB28" s="1033"/>
      <c r="AC28" s="1049"/>
      <c r="AD28" s="778"/>
      <c r="AE28" s="1033"/>
      <c r="AF28" s="1049"/>
      <c r="AG28" s="778"/>
      <c r="AH28" s="1033"/>
      <c r="AI28" s="1049"/>
      <c r="AJ28" s="778"/>
      <c r="AK28" s="1033"/>
      <c r="AL28" s="1049"/>
      <c r="AM28" s="778"/>
      <c r="AN28" s="778"/>
      <c r="AO28" s="802"/>
      <c r="AP28" s="803"/>
      <c r="AQ28" s="804"/>
      <c r="AR28" s="1035"/>
      <c r="AS28" s="1035"/>
      <c r="AT28" s="798"/>
      <c r="AU28" s="773"/>
      <c r="AV28" s="1051"/>
      <c r="AW28" s="1051"/>
      <c r="AX28" s="1051"/>
      <c r="AY28" s="1051"/>
      <c r="AZ28" s="1051"/>
    </row>
    <row r="29" spans="1:52" ht="15" customHeight="1">
      <c r="A29" s="778"/>
      <c r="B29" s="795"/>
      <c r="C29" s="1034"/>
      <c r="D29" s="769"/>
      <c r="E29" s="1020"/>
      <c r="F29" s="778"/>
      <c r="G29" s="767"/>
      <c r="H29" s="806"/>
      <c r="I29" s="775"/>
      <c r="J29" s="768"/>
      <c r="K29" s="776"/>
      <c r="L29" s="794"/>
      <c r="M29" s="778"/>
      <c r="N29" s="778"/>
      <c r="O29" s="1033"/>
      <c r="P29" s="1049"/>
      <c r="Q29" s="778"/>
      <c r="R29" s="1033"/>
      <c r="S29" s="1049"/>
      <c r="T29" s="778"/>
      <c r="U29" s="1033"/>
      <c r="V29" s="1049"/>
      <c r="W29" s="778"/>
      <c r="X29" s="1033"/>
      <c r="Y29" s="1049"/>
      <c r="Z29" s="778"/>
      <c r="AA29" s="778"/>
      <c r="AB29" s="1033"/>
      <c r="AC29" s="1049"/>
      <c r="AD29" s="778"/>
      <c r="AE29" s="1033"/>
      <c r="AF29" s="1049"/>
      <c r="AG29" s="778"/>
      <c r="AH29" s="1033"/>
      <c r="AI29" s="1049"/>
      <c r="AJ29" s="778"/>
      <c r="AK29" s="1033"/>
      <c r="AL29" s="1049"/>
      <c r="AM29" s="778"/>
      <c r="AN29" s="778"/>
      <c r="AO29" s="802"/>
      <c r="AP29" s="800"/>
      <c r="AQ29" s="801" t="s">
        <v>585</v>
      </c>
      <c r="AR29" s="1018"/>
      <c r="AS29" s="1018"/>
      <c r="AT29" s="807"/>
      <c r="AU29" s="773"/>
      <c r="AV29" s="1051"/>
      <c r="AW29" s="1051"/>
      <c r="AX29" s="1051"/>
      <c r="AY29" s="1051"/>
      <c r="AZ29" s="1051"/>
    </row>
    <row r="30" spans="1:52" ht="15" customHeight="1">
      <c r="A30" s="778"/>
      <c r="B30" s="795"/>
      <c r="C30" s="1035"/>
      <c r="D30" s="769"/>
      <c r="E30" s="1021"/>
      <c r="F30" s="778"/>
      <c r="G30" s="767"/>
      <c r="H30" s="808"/>
      <c r="I30" s="775"/>
      <c r="J30" s="772"/>
      <c r="K30" s="776"/>
      <c r="L30" s="809"/>
      <c r="M30" s="778"/>
      <c r="N30" s="778"/>
      <c r="O30" s="1017"/>
      <c r="P30" s="1050"/>
      <c r="Q30" s="778"/>
      <c r="R30" s="1017"/>
      <c r="S30" s="1050"/>
      <c r="T30" s="778"/>
      <c r="U30" s="1017"/>
      <c r="V30" s="1050"/>
      <c r="W30" s="778"/>
      <c r="X30" s="1017"/>
      <c r="Y30" s="1050"/>
      <c r="Z30" s="778"/>
      <c r="AA30" s="778"/>
      <c r="AB30" s="1017"/>
      <c r="AC30" s="1050"/>
      <c r="AD30" s="778"/>
      <c r="AE30" s="1017"/>
      <c r="AF30" s="1050"/>
      <c r="AG30" s="778"/>
      <c r="AH30" s="1017"/>
      <c r="AI30" s="1050"/>
      <c r="AJ30" s="778"/>
      <c r="AK30" s="1017"/>
      <c r="AL30" s="1050"/>
      <c r="AM30" s="778"/>
      <c r="AN30" s="778"/>
      <c r="AO30" s="802"/>
      <c r="AP30" s="803"/>
      <c r="AQ30" s="810"/>
      <c r="AR30" s="1035"/>
      <c r="AS30" s="1035"/>
      <c r="AT30" s="798"/>
      <c r="AU30" s="773"/>
      <c r="AV30" s="1048"/>
      <c r="AW30" s="1048"/>
      <c r="AX30" s="1048"/>
      <c r="AY30" s="1048"/>
      <c r="AZ30" s="1048"/>
    </row>
    <row r="31" spans="1:52" ht="15" customHeight="1" thickBot="1">
      <c r="A31" s="778"/>
      <c r="B31" s="811"/>
      <c r="C31" s="788"/>
      <c r="D31" s="769"/>
      <c r="E31" s="788"/>
      <c r="F31" s="778"/>
      <c r="G31" s="767"/>
      <c r="H31" s="779"/>
      <c r="I31" s="775"/>
      <c r="J31" s="779"/>
      <c r="K31" s="776"/>
      <c r="L31" s="780"/>
      <c r="M31" s="778"/>
      <c r="N31" s="778"/>
      <c r="O31" s="790"/>
      <c r="P31" s="812"/>
      <c r="Q31" s="778"/>
      <c r="R31" s="790"/>
      <c r="S31" s="812"/>
      <c r="T31" s="778"/>
      <c r="U31" s="790"/>
      <c r="V31" s="812"/>
      <c r="W31" s="778"/>
      <c r="X31" s="790"/>
      <c r="Y31" s="812"/>
      <c r="Z31" s="778"/>
      <c r="AA31" s="778"/>
      <c r="AB31" s="790"/>
      <c r="AC31" s="812"/>
      <c r="AD31" s="778"/>
      <c r="AE31" s="790"/>
      <c r="AF31" s="812"/>
      <c r="AG31" s="778"/>
      <c r="AH31" s="790"/>
      <c r="AI31" s="812"/>
      <c r="AJ31" s="778"/>
      <c r="AK31" s="790"/>
      <c r="AL31" s="812"/>
      <c r="AM31" s="778"/>
      <c r="AN31" s="778"/>
      <c r="AO31" s="802"/>
      <c r="AP31" s="800"/>
      <c r="AQ31" s="801" t="s">
        <v>586</v>
      </c>
      <c r="AR31" s="1018"/>
      <c r="AS31" s="1018"/>
      <c r="AT31" s="772"/>
      <c r="AU31" s="773"/>
      <c r="AV31" s="1046"/>
      <c r="AW31" s="1046"/>
      <c r="AX31" s="1046"/>
      <c r="AY31" s="1046"/>
      <c r="AZ31" s="1046"/>
    </row>
    <row r="32" spans="1:52" ht="15" customHeight="1" thickBot="1">
      <c r="A32" s="778"/>
      <c r="B32" s="764" t="s">
        <v>587</v>
      </c>
      <c r="C32" s="772"/>
      <c r="D32" s="769"/>
      <c r="E32" s="768"/>
      <c r="F32" s="778"/>
      <c r="G32" s="767"/>
      <c r="H32" s="768"/>
      <c r="I32" s="775"/>
      <c r="J32" s="768"/>
      <c r="K32" s="776"/>
      <c r="L32" s="777"/>
      <c r="M32" s="778"/>
      <c r="N32" s="778"/>
      <c r="O32" s="792"/>
      <c r="P32" s="813"/>
      <c r="Q32" s="778"/>
      <c r="R32" s="792"/>
      <c r="S32" s="813"/>
      <c r="T32" s="778"/>
      <c r="U32" s="792"/>
      <c r="V32" s="813"/>
      <c r="W32" s="778"/>
      <c r="X32" s="792"/>
      <c r="Y32" s="813"/>
      <c r="Z32" s="778"/>
      <c r="AA32" s="778"/>
      <c r="AB32" s="792"/>
      <c r="AC32" s="813"/>
      <c r="AD32" s="778"/>
      <c r="AE32" s="792"/>
      <c r="AF32" s="813"/>
      <c r="AG32" s="778"/>
      <c r="AH32" s="792"/>
      <c r="AI32" s="813"/>
      <c r="AJ32" s="778"/>
      <c r="AK32" s="792"/>
      <c r="AL32" s="813"/>
      <c r="AM32" s="778"/>
      <c r="AN32" s="778"/>
      <c r="AO32" s="802"/>
      <c r="AP32" s="803"/>
      <c r="AQ32" s="814"/>
      <c r="AR32" s="1034"/>
      <c r="AS32" s="1034"/>
      <c r="AT32" s="798"/>
      <c r="AU32" s="773"/>
      <c r="AV32" s="1047"/>
      <c r="AW32" s="1047"/>
      <c r="AX32" s="1047"/>
      <c r="AY32" s="1047"/>
      <c r="AZ32" s="1047"/>
    </row>
    <row r="33" spans="1:52" ht="15" customHeight="1">
      <c r="A33" s="778"/>
      <c r="B33" s="815" t="s">
        <v>588</v>
      </c>
      <c r="C33" s="1018"/>
      <c r="D33" s="769"/>
      <c r="E33" s="1018"/>
      <c r="F33" s="778"/>
      <c r="G33" s="767"/>
      <c r="H33" s="768"/>
      <c r="I33" s="775"/>
      <c r="J33" s="768"/>
      <c r="K33" s="789"/>
      <c r="L33" s="794"/>
      <c r="M33" s="778"/>
      <c r="N33" s="778"/>
      <c r="O33" s="1038"/>
      <c r="P33" s="1018"/>
      <c r="Q33" s="778"/>
      <c r="R33" s="1038"/>
      <c r="S33" s="1018"/>
      <c r="T33" s="778"/>
      <c r="U33" s="1038"/>
      <c r="V33" s="1018"/>
      <c r="W33" s="778"/>
      <c r="X33" s="1038"/>
      <c r="Y33" s="1018"/>
      <c r="Z33" s="778"/>
      <c r="AA33" s="778"/>
      <c r="AB33" s="1038"/>
      <c r="AC33" s="1018"/>
      <c r="AD33" s="778"/>
      <c r="AE33" s="1038"/>
      <c r="AF33" s="1018"/>
      <c r="AG33" s="778"/>
      <c r="AH33" s="1038"/>
      <c r="AI33" s="1018"/>
      <c r="AJ33" s="778"/>
      <c r="AK33" s="1038"/>
      <c r="AL33" s="1018"/>
      <c r="AM33" s="778"/>
      <c r="AN33" s="778"/>
      <c r="AO33" s="1044" t="s">
        <v>589</v>
      </c>
      <c r="AP33" s="1044"/>
      <c r="AQ33" s="1044"/>
      <c r="AR33" s="1044"/>
      <c r="AS33" s="1044"/>
      <c r="AT33" s="1044"/>
      <c r="AU33" s="773"/>
      <c r="AV33" s="1046"/>
      <c r="AW33" s="1046"/>
      <c r="AX33" s="1046"/>
      <c r="AY33" s="1046"/>
      <c r="AZ33" s="1046"/>
    </row>
    <row r="34" spans="1:52" ht="15" customHeight="1" thickBot="1">
      <c r="A34" s="778"/>
      <c r="B34" s="815"/>
      <c r="C34" s="1035"/>
      <c r="D34" s="769"/>
      <c r="E34" s="1035"/>
      <c r="F34" s="778"/>
      <c r="G34" s="767"/>
      <c r="H34" s="779"/>
      <c r="I34" s="775"/>
      <c r="J34" s="779"/>
      <c r="K34" s="776"/>
      <c r="L34" s="780"/>
      <c r="M34" s="778"/>
      <c r="N34" s="778"/>
      <c r="O34" s="1040"/>
      <c r="P34" s="1021"/>
      <c r="Q34" s="778"/>
      <c r="R34" s="1040"/>
      <c r="S34" s="1021"/>
      <c r="T34" s="778"/>
      <c r="U34" s="1040"/>
      <c r="V34" s="1021"/>
      <c r="W34" s="778"/>
      <c r="X34" s="1040"/>
      <c r="Y34" s="1021"/>
      <c r="Z34" s="778"/>
      <c r="AA34" s="778"/>
      <c r="AB34" s="1040"/>
      <c r="AC34" s="1021"/>
      <c r="AD34" s="778"/>
      <c r="AE34" s="1040"/>
      <c r="AF34" s="1021"/>
      <c r="AG34" s="778"/>
      <c r="AH34" s="1040"/>
      <c r="AI34" s="1021"/>
      <c r="AJ34" s="778"/>
      <c r="AK34" s="1040"/>
      <c r="AL34" s="1021"/>
      <c r="AM34" s="778"/>
      <c r="AN34" s="778"/>
      <c r="AO34" s="1045"/>
      <c r="AP34" s="1045"/>
      <c r="AQ34" s="1045"/>
      <c r="AR34" s="1045"/>
      <c r="AS34" s="1045"/>
      <c r="AT34" s="1045"/>
      <c r="AU34" s="773"/>
      <c r="AV34" s="1047"/>
      <c r="AW34" s="1047"/>
      <c r="AX34" s="1047"/>
      <c r="AY34" s="1047"/>
      <c r="AZ34" s="1047"/>
    </row>
    <row r="35" spans="1:52" ht="15" customHeight="1">
      <c r="A35" s="778"/>
      <c r="B35" s="816" t="s">
        <v>590</v>
      </c>
      <c r="C35" s="1018"/>
      <c r="D35" s="769"/>
      <c r="E35" s="1018"/>
      <c r="F35" s="778"/>
      <c r="G35" s="767"/>
      <c r="H35" s="768"/>
      <c r="I35" s="775"/>
      <c r="J35" s="768"/>
      <c r="K35" s="776"/>
      <c r="L35" s="794"/>
      <c r="M35" s="778"/>
      <c r="N35" s="778"/>
      <c r="O35" s="1038"/>
      <c r="P35" s="1018"/>
      <c r="Q35" s="778"/>
      <c r="R35" s="1038"/>
      <c r="S35" s="1018"/>
      <c r="T35" s="778"/>
      <c r="U35" s="1038"/>
      <c r="V35" s="1018"/>
      <c r="W35" s="778"/>
      <c r="X35" s="1038"/>
      <c r="Y35" s="1018"/>
      <c r="Z35" s="778"/>
      <c r="AA35" s="778"/>
      <c r="AB35" s="1038"/>
      <c r="AC35" s="1018"/>
      <c r="AD35" s="778"/>
      <c r="AE35" s="1038"/>
      <c r="AF35" s="1018"/>
      <c r="AG35" s="778"/>
      <c r="AH35" s="1038"/>
      <c r="AI35" s="1018"/>
      <c r="AJ35" s="778"/>
      <c r="AK35" s="1038"/>
      <c r="AL35" s="1018"/>
      <c r="AM35" s="778"/>
      <c r="AN35" s="778"/>
      <c r="AO35" s="1025" t="s">
        <v>591</v>
      </c>
      <c r="AP35" s="1026"/>
      <c r="AQ35" s="1026"/>
      <c r="AR35" s="1026"/>
      <c r="AS35" s="1026"/>
      <c r="AT35" s="1027"/>
      <c r="AU35" s="773"/>
      <c r="AV35" s="1043"/>
      <c r="AW35" s="1043"/>
      <c r="AX35" s="1043"/>
      <c r="AY35" s="1043"/>
      <c r="AZ35" s="1043"/>
    </row>
    <row r="36" spans="1:52" ht="15" customHeight="1" thickBot="1">
      <c r="A36" s="778"/>
      <c r="B36" s="816"/>
      <c r="C36" s="1023"/>
      <c r="D36" s="769"/>
      <c r="E36" s="1023"/>
      <c r="F36" s="778"/>
      <c r="G36" s="767"/>
      <c r="H36" s="779"/>
      <c r="I36" s="775"/>
      <c r="J36" s="779"/>
      <c r="K36" s="776"/>
      <c r="L36" s="780"/>
      <c r="M36" s="778"/>
      <c r="N36" s="778"/>
      <c r="O36" s="1040"/>
      <c r="P36" s="1019"/>
      <c r="Q36" s="778"/>
      <c r="R36" s="1040"/>
      <c r="S36" s="1019"/>
      <c r="T36" s="778"/>
      <c r="U36" s="1040"/>
      <c r="V36" s="1019"/>
      <c r="W36" s="778"/>
      <c r="X36" s="1040"/>
      <c r="Y36" s="1019"/>
      <c r="Z36" s="778"/>
      <c r="AA36" s="778"/>
      <c r="AB36" s="1040"/>
      <c r="AC36" s="1019"/>
      <c r="AD36" s="778"/>
      <c r="AE36" s="1040"/>
      <c r="AF36" s="1019"/>
      <c r="AG36" s="778"/>
      <c r="AH36" s="1040"/>
      <c r="AI36" s="1019"/>
      <c r="AJ36" s="778"/>
      <c r="AK36" s="1040"/>
      <c r="AL36" s="1019"/>
      <c r="AM36" s="778"/>
      <c r="AN36" s="778"/>
      <c r="AO36" s="817"/>
      <c r="AP36" s="817"/>
      <c r="AQ36" s="818" t="s">
        <v>592</v>
      </c>
      <c r="AR36" s="819"/>
      <c r="AS36" s="819"/>
      <c r="AT36" s="819"/>
      <c r="AU36" s="773"/>
      <c r="AV36" s="1043"/>
      <c r="AW36" s="1043"/>
      <c r="AX36" s="1043"/>
      <c r="AY36" s="1043"/>
      <c r="AZ36" s="1043"/>
    </row>
    <row r="37" spans="1:52" ht="15" customHeight="1">
      <c r="A37" s="778"/>
      <c r="B37" s="815" t="s">
        <v>593</v>
      </c>
      <c r="C37" s="820"/>
      <c r="D37" s="769"/>
      <c r="E37" s="820"/>
      <c r="F37" s="778"/>
      <c r="G37" s="767"/>
      <c r="H37" s="768"/>
      <c r="I37" s="775"/>
      <c r="J37" s="805"/>
      <c r="K37" s="789"/>
      <c r="L37" s="794"/>
      <c r="M37" s="778"/>
      <c r="N37" s="778"/>
      <c r="O37" s="1038"/>
      <c r="P37" s="1036"/>
      <c r="Q37" s="778"/>
      <c r="R37" s="1038"/>
      <c r="S37" s="1036"/>
      <c r="T37" s="778"/>
      <c r="U37" s="1038"/>
      <c r="V37" s="1036"/>
      <c r="W37" s="778"/>
      <c r="X37" s="1038"/>
      <c r="Y37" s="1036"/>
      <c r="Z37" s="778"/>
      <c r="AA37" s="778"/>
      <c r="AB37" s="1038"/>
      <c r="AC37" s="1036"/>
      <c r="AD37" s="778"/>
      <c r="AE37" s="1038"/>
      <c r="AF37" s="1036"/>
      <c r="AG37" s="778"/>
      <c r="AH37" s="1038"/>
      <c r="AI37" s="1036"/>
      <c r="AJ37" s="778"/>
      <c r="AK37" s="1038"/>
      <c r="AL37" s="1036"/>
      <c r="AM37" s="778"/>
      <c r="AN37" s="778"/>
      <c r="AQ37" s="1024"/>
      <c r="AR37" s="1024"/>
      <c r="AS37" s="1024"/>
      <c r="AT37" s="821"/>
      <c r="AU37" s="773"/>
      <c r="AV37" s="1041"/>
      <c r="AW37" s="1041"/>
      <c r="AX37" s="1041"/>
    </row>
    <row r="38" spans="1:52" ht="15" customHeight="1">
      <c r="A38" s="778"/>
      <c r="B38" s="815"/>
      <c r="C38" s="1042"/>
      <c r="D38" s="769"/>
      <c r="E38" s="1020"/>
      <c r="F38" s="778"/>
      <c r="G38" s="767"/>
      <c r="H38" s="768"/>
      <c r="I38" s="775"/>
      <c r="J38" s="805"/>
      <c r="K38" s="789"/>
      <c r="L38" s="794"/>
      <c r="M38" s="778"/>
      <c r="N38" s="778"/>
      <c r="O38" s="1039"/>
      <c r="P38" s="1036"/>
      <c r="Q38" s="778"/>
      <c r="R38" s="1039"/>
      <c r="S38" s="1036"/>
      <c r="T38" s="778"/>
      <c r="U38" s="1039"/>
      <c r="V38" s="1036"/>
      <c r="W38" s="778"/>
      <c r="X38" s="1039"/>
      <c r="Y38" s="1036"/>
      <c r="Z38" s="778"/>
      <c r="AA38" s="778"/>
      <c r="AB38" s="1039"/>
      <c r="AC38" s="1036"/>
      <c r="AD38" s="778"/>
      <c r="AE38" s="1039"/>
      <c r="AF38" s="1036"/>
      <c r="AG38" s="778"/>
      <c r="AH38" s="1039"/>
      <c r="AI38" s="1036"/>
      <c r="AJ38" s="778"/>
      <c r="AK38" s="1039"/>
      <c r="AL38" s="1036"/>
      <c r="AM38" s="778"/>
      <c r="AN38" s="778"/>
      <c r="AQ38" s="1022"/>
      <c r="AR38" s="1022"/>
      <c r="AS38" s="1022"/>
      <c r="AT38" s="822"/>
      <c r="AU38" s="773"/>
    </row>
    <row r="39" spans="1:52" ht="15" customHeight="1" thickBot="1">
      <c r="A39" s="778"/>
      <c r="B39" s="815"/>
      <c r="C39" s="1035"/>
      <c r="D39" s="769"/>
      <c r="E39" s="1035"/>
      <c r="F39" s="778"/>
      <c r="G39" s="767"/>
      <c r="H39" s="779"/>
      <c r="I39" s="775"/>
      <c r="J39" s="779"/>
      <c r="K39" s="776"/>
      <c r="L39" s="780"/>
      <c r="M39" s="778"/>
      <c r="N39" s="778"/>
      <c r="O39" s="1040"/>
      <c r="P39" s="1037"/>
      <c r="Q39" s="778"/>
      <c r="R39" s="1040"/>
      <c r="S39" s="1037"/>
      <c r="T39" s="778"/>
      <c r="U39" s="1040"/>
      <c r="V39" s="1037"/>
      <c r="W39" s="778"/>
      <c r="X39" s="1040"/>
      <c r="Y39" s="1037"/>
      <c r="Z39" s="778"/>
      <c r="AA39" s="778"/>
      <c r="AB39" s="1040"/>
      <c r="AC39" s="1037"/>
      <c r="AD39" s="778"/>
      <c r="AE39" s="1040"/>
      <c r="AF39" s="1037"/>
      <c r="AG39" s="778"/>
      <c r="AH39" s="1040"/>
      <c r="AI39" s="1037"/>
      <c r="AJ39" s="778"/>
      <c r="AK39" s="1040"/>
      <c r="AL39" s="1037"/>
      <c r="AM39" s="778"/>
      <c r="AN39" s="778"/>
      <c r="AQ39" s="1022"/>
      <c r="AR39" s="1022"/>
      <c r="AS39" s="1022"/>
      <c r="AT39" s="822"/>
      <c r="AU39" s="773"/>
    </row>
    <row r="40" spans="1:52" ht="15" customHeight="1">
      <c r="A40" s="778"/>
      <c r="B40" s="815" t="s">
        <v>594</v>
      </c>
      <c r="C40" s="1018"/>
      <c r="D40" s="769"/>
      <c r="E40" s="1018"/>
      <c r="F40" s="778"/>
      <c r="G40" s="767"/>
      <c r="H40" s="768"/>
      <c r="I40" s="775"/>
      <c r="J40" s="768"/>
      <c r="K40" s="776"/>
      <c r="L40" s="794"/>
      <c r="M40" s="778"/>
      <c r="N40" s="778"/>
      <c r="O40" s="1016"/>
      <c r="P40" s="1018"/>
      <c r="Q40" s="778"/>
      <c r="R40" s="1016"/>
      <c r="S40" s="1018"/>
      <c r="T40" s="778"/>
      <c r="U40" s="1016"/>
      <c r="V40" s="1018"/>
      <c r="W40" s="778"/>
      <c r="X40" s="1016"/>
      <c r="Y40" s="1018"/>
      <c r="Z40" s="778"/>
      <c r="AA40" s="778"/>
      <c r="AB40" s="1016"/>
      <c r="AC40" s="1018"/>
      <c r="AD40" s="778"/>
      <c r="AE40" s="1016"/>
      <c r="AF40" s="1018"/>
      <c r="AG40" s="778"/>
      <c r="AH40" s="1016"/>
      <c r="AI40" s="1018"/>
      <c r="AJ40" s="778"/>
      <c r="AK40" s="1016"/>
      <c r="AL40" s="1018"/>
      <c r="AM40" s="778"/>
      <c r="AN40" s="778"/>
      <c r="AO40" s="817"/>
      <c r="AP40" s="817"/>
      <c r="AQ40" s="819" t="s">
        <v>595</v>
      </c>
      <c r="AR40" s="819"/>
      <c r="AS40" s="819"/>
      <c r="AT40" s="819"/>
      <c r="AU40" s="773"/>
    </row>
    <row r="41" spans="1:52" ht="15" customHeight="1">
      <c r="A41" s="778"/>
      <c r="B41" s="799" t="s">
        <v>596</v>
      </c>
      <c r="C41" s="1034"/>
      <c r="D41" s="769"/>
      <c r="E41" s="1034"/>
      <c r="F41" s="778"/>
      <c r="G41" s="767"/>
      <c r="H41" s="768"/>
      <c r="I41" s="775"/>
      <c r="J41" s="768"/>
      <c r="K41" s="776"/>
      <c r="L41" s="794"/>
      <c r="M41" s="778"/>
      <c r="N41" s="778"/>
      <c r="O41" s="1033"/>
      <c r="P41" s="1020"/>
      <c r="Q41" s="778"/>
      <c r="R41" s="1033"/>
      <c r="S41" s="1020"/>
      <c r="T41" s="778"/>
      <c r="U41" s="1033"/>
      <c r="V41" s="1020"/>
      <c r="W41" s="778"/>
      <c r="X41" s="1033"/>
      <c r="Y41" s="1020"/>
      <c r="Z41" s="778"/>
      <c r="AA41" s="778"/>
      <c r="AB41" s="1033"/>
      <c r="AC41" s="1020"/>
      <c r="AD41" s="778"/>
      <c r="AE41" s="1033"/>
      <c r="AF41" s="1020"/>
      <c r="AG41" s="778"/>
      <c r="AH41" s="1033"/>
      <c r="AI41" s="1020"/>
      <c r="AJ41" s="778"/>
      <c r="AK41" s="1033"/>
      <c r="AL41" s="1020"/>
      <c r="AM41" s="778"/>
      <c r="AN41" s="778"/>
      <c r="AO41" s="817"/>
      <c r="AP41" s="817"/>
      <c r="AQ41" s="1024"/>
      <c r="AR41" s="1024"/>
      <c r="AS41" s="1024"/>
      <c r="AT41" s="822"/>
      <c r="AU41" s="773"/>
    </row>
    <row r="42" spans="1:52" ht="15" customHeight="1">
      <c r="A42" s="778"/>
      <c r="B42" s="799"/>
      <c r="C42" s="1034"/>
      <c r="D42" s="769"/>
      <c r="E42" s="1034"/>
      <c r="F42" s="778"/>
      <c r="G42" s="767"/>
      <c r="H42" s="768"/>
      <c r="I42" s="775"/>
      <c r="J42" s="768"/>
      <c r="K42" s="776"/>
      <c r="L42" s="794"/>
      <c r="M42" s="778"/>
      <c r="N42" s="778"/>
      <c r="O42" s="1033"/>
      <c r="P42" s="1020"/>
      <c r="Q42" s="778"/>
      <c r="R42" s="1033"/>
      <c r="S42" s="1020"/>
      <c r="T42" s="778"/>
      <c r="U42" s="1033"/>
      <c r="V42" s="1020"/>
      <c r="W42" s="778"/>
      <c r="X42" s="1033"/>
      <c r="Y42" s="1020"/>
      <c r="Z42" s="778"/>
      <c r="AA42" s="778"/>
      <c r="AB42" s="1033"/>
      <c r="AC42" s="1020"/>
      <c r="AD42" s="778"/>
      <c r="AE42" s="1033"/>
      <c r="AF42" s="1020"/>
      <c r="AG42" s="778"/>
      <c r="AH42" s="1033"/>
      <c r="AI42" s="1020"/>
      <c r="AJ42" s="778"/>
      <c r="AK42" s="1033"/>
      <c r="AL42" s="1020"/>
      <c r="AM42" s="778"/>
      <c r="AN42" s="778"/>
      <c r="AO42" s="817"/>
      <c r="AP42" s="817"/>
      <c r="AQ42" s="1022"/>
      <c r="AR42" s="1022"/>
      <c r="AS42" s="1022"/>
      <c r="AT42" s="822"/>
      <c r="AU42" s="773"/>
    </row>
    <row r="43" spans="1:52" ht="15" customHeight="1" thickBot="1">
      <c r="A43" s="778"/>
      <c r="B43" s="799"/>
      <c r="C43" s="1035"/>
      <c r="D43" s="769"/>
      <c r="E43" s="1035"/>
      <c r="F43" s="778"/>
      <c r="G43" s="767"/>
      <c r="H43" s="779"/>
      <c r="I43" s="775"/>
      <c r="J43" s="779"/>
      <c r="K43" s="776"/>
      <c r="L43" s="780"/>
      <c r="M43" s="778"/>
      <c r="N43" s="778"/>
      <c r="O43" s="1017"/>
      <c r="P43" s="1021"/>
      <c r="Q43" s="778"/>
      <c r="R43" s="1017"/>
      <c r="S43" s="1021"/>
      <c r="T43" s="778"/>
      <c r="U43" s="1017"/>
      <c r="V43" s="1021"/>
      <c r="W43" s="778"/>
      <c r="X43" s="1017"/>
      <c r="Y43" s="1021"/>
      <c r="Z43" s="778"/>
      <c r="AA43" s="778"/>
      <c r="AB43" s="1017"/>
      <c r="AC43" s="1021"/>
      <c r="AD43" s="778"/>
      <c r="AE43" s="1017"/>
      <c r="AF43" s="1021"/>
      <c r="AG43" s="778"/>
      <c r="AH43" s="1017"/>
      <c r="AI43" s="1021"/>
      <c r="AJ43" s="778"/>
      <c r="AK43" s="1017"/>
      <c r="AL43" s="1021"/>
      <c r="AM43" s="778"/>
      <c r="AN43" s="778"/>
      <c r="AO43" s="817"/>
      <c r="AP43" s="817"/>
      <c r="AQ43" s="1022"/>
      <c r="AR43" s="1022"/>
      <c r="AS43" s="1022"/>
      <c r="AT43" s="822"/>
      <c r="AU43" s="773"/>
    </row>
    <row r="44" spans="1:52" ht="15" customHeight="1" thickBot="1">
      <c r="A44" s="778"/>
      <c r="B44" s="823"/>
      <c r="C44" s="788"/>
      <c r="D44" s="769"/>
      <c r="E44" s="779"/>
      <c r="F44" s="778"/>
      <c r="G44" s="767"/>
      <c r="H44" s="779"/>
      <c r="I44" s="775"/>
      <c r="J44" s="779"/>
      <c r="K44" s="776"/>
      <c r="L44" s="780"/>
      <c r="M44" s="778"/>
      <c r="N44" s="778"/>
      <c r="O44" s="790"/>
      <c r="P44" s="791"/>
      <c r="Q44" s="778"/>
      <c r="R44" s="790"/>
      <c r="S44" s="791"/>
      <c r="T44" s="778"/>
      <c r="U44" s="790"/>
      <c r="V44" s="791"/>
      <c r="W44" s="778"/>
      <c r="X44" s="790"/>
      <c r="Y44" s="791"/>
      <c r="Z44" s="778"/>
      <c r="AA44" s="778"/>
      <c r="AB44" s="790"/>
      <c r="AC44" s="791"/>
      <c r="AD44" s="778"/>
      <c r="AE44" s="790"/>
      <c r="AF44" s="791"/>
      <c r="AG44" s="778"/>
      <c r="AH44" s="790"/>
      <c r="AI44" s="791"/>
      <c r="AJ44" s="778"/>
      <c r="AK44" s="790"/>
      <c r="AL44" s="791"/>
      <c r="AM44" s="778"/>
      <c r="AN44" s="778"/>
      <c r="AO44" s="817"/>
      <c r="AP44" s="817"/>
      <c r="AQ44" s="819" t="s">
        <v>597</v>
      </c>
      <c r="AR44" s="819"/>
      <c r="AS44" s="819"/>
      <c r="AT44" s="819"/>
      <c r="AU44" s="773"/>
    </row>
    <row r="45" spans="1:52" ht="15" customHeight="1">
      <c r="A45" s="778"/>
      <c r="B45" s="824" t="s">
        <v>598</v>
      </c>
      <c r="C45" s="772"/>
      <c r="D45" s="769"/>
      <c r="E45" s="772"/>
      <c r="F45" s="778"/>
      <c r="G45" s="767"/>
      <c r="H45" s="768"/>
      <c r="I45" s="775"/>
      <c r="J45" s="768"/>
      <c r="K45" s="776"/>
      <c r="L45" s="777"/>
      <c r="M45" s="778"/>
      <c r="N45" s="778"/>
      <c r="O45" s="792"/>
      <c r="P45" s="772"/>
      <c r="Q45" s="778"/>
      <c r="R45" s="792"/>
      <c r="S45" s="772"/>
      <c r="T45" s="778"/>
      <c r="U45" s="792"/>
      <c r="V45" s="772"/>
      <c r="W45" s="778"/>
      <c r="X45" s="792"/>
      <c r="Y45" s="772"/>
      <c r="Z45" s="778"/>
      <c r="AA45" s="778"/>
      <c r="AB45" s="792"/>
      <c r="AC45" s="772"/>
      <c r="AD45" s="778"/>
      <c r="AE45" s="792"/>
      <c r="AF45" s="772"/>
      <c r="AG45" s="778"/>
      <c r="AH45" s="792"/>
      <c r="AI45" s="772"/>
      <c r="AJ45" s="778"/>
      <c r="AK45" s="792"/>
      <c r="AL45" s="772"/>
      <c r="AM45" s="778"/>
      <c r="AN45" s="778"/>
      <c r="AO45" s="817"/>
      <c r="AP45" s="817"/>
      <c r="AQ45" s="1024"/>
      <c r="AR45" s="1024"/>
      <c r="AS45" s="1024"/>
      <c r="AT45" s="822"/>
      <c r="AU45" s="773"/>
    </row>
    <row r="46" spans="1:52" ht="15" customHeight="1">
      <c r="A46" s="778"/>
      <c r="B46" s="815" t="s">
        <v>599</v>
      </c>
      <c r="C46" s="1018"/>
      <c r="D46" s="769"/>
      <c r="E46" s="1018"/>
      <c r="F46" s="778"/>
      <c r="G46" s="767"/>
      <c r="H46" s="781"/>
      <c r="I46" s="782"/>
      <c r="J46" s="781"/>
      <c r="K46" s="783"/>
      <c r="L46" s="786"/>
      <c r="M46" s="778"/>
      <c r="N46" s="778"/>
      <c r="O46" s="1016"/>
      <c r="P46" s="1018"/>
      <c r="Q46" s="778"/>
      <c r="R46" s="1016"/>
      <c r="S46" s="1018"/>
      <c r="T46" s="778"/>
      <c r="U46" s="1016"/>
      <c r="V46" s="1018"/>
      <c r="W46" s="778"/>
      <c r="X46" s="1016"/>
      <c r="Y46" s="1018"/>
      <c r="Z46" s="778"/>
      <c r="AA46" s="778"/>
      <c r="AB46" s="1016"/>
      <c r="AC46" s="1018"/>
      <c r="AD46" s="778"/>
      <c r="AE46" s="1016"/>
      <c r="AF46" s="1018"/>
      <c r="AG46" s="778"/>
      <c r="AH46" s="1016"/>
      <c r="AI46" s="1018"/>
      <c r="AJ46" s="778"/>
      <c r="AK46" s="1016"/>
      <c r="AL46" s="1018"/>
      <c r="AM46" s="778"/>
      <c r="AN46" s="778"/>
      <c r="AQ46" s="1022"/>
      <c r="AR46" s="1022"/>
      <c r="AS46" s="1022"/>
      <c r="AT46" s="822"/>
      <c r="AU46" s="773"/>
    </row>
    <row r="47" spans="1:52" ht="15" customHeight="1">
      <c r="A47" s="778"/>
      <c r="B47" s="785"/>
      <c r="C47" s="1023"/>
      <c r="D47" s="769"/>
      <c r="E47" s="1023"/>
      <c r="F47" s="778"/>
      <c r="G47" s="767"/>
      <c r="H47" s="781"/>
      <c r="I47" s="782"/>
      <c r="J47" s="781"/>
      <c r="K47" s="783"/>
      <c r="L47" s="786"/>
      <c r="M47" s="778"/>
      <c r="N47" s="778"/>
      <c r="O47" s="1032"/>
      <c r="P47" s="1019"/>
      <c r="Q47" s="778"/>
      <c r="R47" s="1032"/>
      <c r="S47" s="1019"/>
      <c r="T47" s="778"/>
      <c r="U47" s="1032"/>
      <c r="V47" s="1019"/>
      <c r="W47" s="778"/>
      <c r="X47" s="1032"/>
      <c r="Y47" s="1019"/>
      <c r="Z47" s="778"/>
      <c r="AA47" s="778"/>
      <c r="AB47" s="1032"/>
      <c r="AC47" s="1019"/>
      <c r="AD47" s="778"/>
      <c r="AE47" s="1032"/>
      <c r="AF47" s="1019"/>
      <c r="AG47" s="778"/>
      <c r="AH47" s="1032"/>
      <c r="AI47" s="1019"/>
      <c r="AJ47" s="778"/>
      <c r="AK47" s="1032"/>
      <c r="AL47" s="1019"/>
      <c r="AM47" s="778"/>
      <c r="AN47" s="778"/>
      <c r="AO47" s="817"/>
      <c r="AP47" s="817"/>
      <c r="AQ47" s="825"/>
      <c r="AR47" s="826"/>
      <c r="AS47" s="826"/>
      <c r="AT47" s="826"/>
      <c r="AU47" s="773"/>
    </row>
    <row r="48" spans="1:52" ht="15" customHeight="1">
      <c r="A48" s="778"/>
      <c r="B48" s="815" t="s">
        <v>600</v>
      </c>
      <c r="C48" s="820"/>
      <c r="D48" s="769"/>
      <c r="E48" s="820"/>
      <c r="F48" s="778"/>
      <c r="G48" s="767"/>
      <c r="H48" s="781"/>
      <c r="I48" s="782"/>
      <c r="J48" s="781"/>
      <c r="K48" s="783"/>
      <c r="L48" s="786"/>
      <c r="M48" s="778"/>
      <c r="N48" s="778"/>
      <c r="O48" s="1016"/>
      <c r="P48" s="1020"/>
      <c r="Q48" s="778"/>
      <c r="R48" s="1016"/>
      <c r="S48" s="1020"/>
      <c r="T48" s="778"/>
      <c r="U48" s="1016"/>
      <c r="V48" s="1020"/>
      <c r="W48" s="778"/>
      <c r="X48" s="1016"/>
      <c r="Y48" s="1020"/>
      <c r="Z48" s="778"/>
      <c r="AA48" s="778"/>
      <c r="AB48" s="1016"/>
      <c r="AC48" s="1020"/>
      <c r="AD48" s="778"/>
      <c r="AE48" s="1016"/>
      <c r="AF48" s="1020"/>
      <c r="AG48" s="778"/>
      <c r="AH48" s="1016"/>
      <c r="AI48" s="1020"/>
      <c r="AJ48" s="778"/>
      <c r="AK48" s="1016"/>
      <c r="AL48" s="1020"/>
      <c r="AM48" s="778"/>
      <c r="AN48" s="778"/>
      <c r="AO48" s="1025" t="s">
        <v>601</v>
      </c>
      <c r="AP48" s="1026"/>
      <c r="AQ48" s="1026"/>
      <c r="AR48" s="1026"/>
      <c r="AS48" s="1026"/>
      <c r="AT48" s="1027"/>
      <c r="AU48" s="773"/>
    </row>
    <row r="49" spans="1:54" ht="15" customHeight="1" thickBot="1">
      <c r="A49" s="778"/>
      <c r="B49" s="815"/>
      <c r="C49" s="827"/>
      <c r="D49" s="769"/>
      <c r="E49" s="827"/>
      <c r="F49" s="778"/>
      <c r="G49" s="767"/>
      <c r="H49" s="828"/>
      <c r="I49" s="782"/>
      <c r="J49" s="828"/>
      <c r="K49" s="783"/>
      <c r="L49" s="829"/>
      <c r="M49" s="778"/>
      <c r="N49" s="778"/>
      <c r="O49" s="1017"/>
      <c r="P49" s="1021"/>
      <c r="Q49" s="778"/>
      <c r="R49" s="1017"/>
      <c r="S49" s="1021"/>
      <c r="T49" s="778"/>
      <c r="U49" s="1017"/>
      <c r="V49" s="1021"/>
      <c r="W49" s="778"/>
      <c r="X49" s="1017"/>
      <c r="Y49" s="1021"/>
      <c r="Z49" s="778"/>
      <c r="AA49" s="778"/>
      <c r="AB49" s="1017"/>
      <c r="AC49" s="1021"/>
      <c r="AD49" s="778"/>
      <c r="AE49" s="1017"/>
      <c r="AF49" s="1021"/>
      <c r="AG49" s="778"/>
      <c r="AH49" s="1017"/>
      <c r="AI49" s="1021"/>
      <c r="AJ49" s="778"/>
      <c r="AK49" s="1017"/>
      <c r="AL49" s="1021"/>
      <c r="AM49" s="778"/>
      <c r="AN49" s="778"/>
      <c r="AO49" s="817"/>
      <c r="AP49" s="1028" t="s">
        <v>602</v>
      </c>
      <c r="AQ49" s="1029"/>
      <c r="AR49" s="1030"/>
      <c r="AS49" s="1031"/>
      <c r="AT49" s="819"/>
      <c r="AU49" s="773"/>
    </row>
    <row r="50" spans="1:54" ht="15" customHeight="1">
      <c r="A50" s="778"/>
      <c r="B50" s="815" t="s">
        <v>603</v>
      </c>
      <c r="C50" s="1018"/>
      <c r="D50" s="769"/>
      <c r="E50" s="1018"/>
      <c r="F50" s="778"/>
      <c r="G50" s="767"/>
      <c r="H50" s="781"/>
      <c r="I50" s="782"/>
      <c r="J50" s="781"/>
      <c r="K50" s="783"/>
      <c r="L50" s="784"/>
      <c r="M50" s="778"/>
      <c r="N50" s="778"/>
      <c r="O50" s="1016"/>
      <c r="P50" s="1018"/>
      <c r="Q50" s="778"/>
      <c r="R50" s="1016"/>
      <c r="S50" s="1018"/>
      <c r="T50" s="778"/>
      <c r="U50" s="1016"/>
      <c r="V50" s="1018"/>
      <c r="W50" s="778"/>
      <c r="X50" s="1016"/>
      <c r="Y50" s="1018"/>
      <c r="Z50" s="778"/>
      <c r="AA50" s="778"/>
      <c r="AB50" s="1016"/>
      <c r="AC50" s="1018"/>
      <c r="AD50" s="778"/>
      <c r="AE50" s="1016"/>
      <c r="AF50" s="1018"/>
      <c r="AG50" s="778"/>
      <c r="AH50" s="1016"/>
      <c r="AI50" s="1018"/>
      <c r="AJ50" s="778"/>
      <c r="AK50" s="1016"/>
      <c r="AL50" s="1018"/>
      <c r="AM50" s="778"/>
      <c r="AN50" s="778"/>
      <c r="AQ50" s="819" t="s">
        <v>604</v>
      </c>
      <c r="AR50" s="830"/>
      <c r="AS50" s="830"/>
      <c r="AT50" s="822"/>
      <c r="AU50" s="773"/>
    </row>
    <row r="51" spans="1:54" ht="15" customHeight="1">
      <c r="A51" s="778"/>
      <c r="B51" s="795"/>
      <c r="C51" s="1023"/>
      <c r="D51" s="769"/>
      <c r="E51" s="1023"/>
      <c r="F51" s="778"/>
      <c r="G51" s="767"/>
      <c r="H51" s="781"/>
      <c r="I51" s="782"/>
      <c r="J51" s="781"/>
      <c r="K51" s="783"/>
      <c r="L51" s="786"/>
      <c r="M51" s="778"/>
      <c r="N51" s="778"/>
      <c r="O51" s="1017"/>
      <c r="P51" s="1019"/>
      <c r="Q51" s="778"/>
      <c r="R51" s="1017"/>
      <c r="S51" s="1019"/>
      <c r="T51" s="778"/>
      <c r="U51" s="1017"/>
      <c r="V51" s="1019"/>
      <c r="W51" s="778"/>
      <c r="X51" s="1017"/>
      <c r="Y51" s="1019"/>
      <c r="Z51" s="778"/>
      <c r="AA51" s="778"/>
      <c r="AB51" s="1017"/>
      <c r="AC51" s="1019"/>
      <c r="AD51" s="778"/>
      <c r="AE51" s="1017"/>
      <c r="AF51" s="1019"/>
      <c r="AG51" s="778"/>
      <c r="AH51" s="1017"/>
      <c r="AI51" s="1019"/>
      <c r="AJ51" s="778"/>
      <c r="AK51" s="1017"/>
      <c r="AL51" s="1019"/>
      <c r="AM51" s="778"/>
      <c r="AN51" s="778"/>
      <c r="AQ51" s="1022"/>
      <c r="AR51" s="1022"/>
      <c r="AS51" s="1022"/>
      <c r="AT51" s="822"/>
      <c r="AU51" s="773"/>
    </row>
    <row r="52" spans="1:54" ht="15" customHeight="1">
      <c r="A52" s="778"/>
      <c r="B52" s="815" t="s">
        <v>600</v>
      </c>
      <c r="C52" s="820"/>
      <c r="D52" s="769"/>
      <c r="E52" s="820"/>
      <c r="F52" s="778"/>
      <c r="G52" s="767"/>
      <c r="H52" s="781"/>
      <c r="I52" s="782"/>
      <c r="J52" s="781"/>
      <c r="K52" s="783"/>
      <c r="L52" s="786"/>
      <c r="M52" s="778"/>
      <c r="N52" s="778"/>
      <c r="O52" s="1016"/>
      <c r="P52" s="1020"/>
      <c r="Q52" s="778"/>
      <c r="R52" s="1016"/>
      <c r="S52" s="1020"/>
      <c r="T52" s="778"/>
      <c r="U52" s="1016"/>
      <c r="V52" s="1020"/>
      <c r="W52" s="778"/>
      <c r="X52" s="1016"/>
      <c r="Y52" s="1020"/>
      <c r="Z52" s="778"/>
      <c r="AA52" s="778"/>
      <c r="AB52" s="1016"/>
      <c r="AC52" s="1020"/>
      <c r="AD52" s="778"/>
      <c r="AE52" s="1016"/>
      <c r="AF52" s="1020"/>
      <c r="AG52" s="778"/>
      <c r="AH52" s="1016"/>
      <c r="AI52" s="1020"/>
      <c r="AJ52" s="778"/>
      <c r="AK52" s="1016"/>
      <c r="AL52" s="1020"/>
      <c r="AM52" s="778"/>
      <c r="AN52" s="778"/>
      <c r="AO52" s="817"/>
      <c r="AP52" s="817"/>
      <c r="AQ52" s="1022"/>
      <c r="AR52" s="1022"/>
      <c r="AS52" s="1022"/>
      <c r="AT52" s="822"/>
      <c r="AU52" s="773"/>
    </row>
    <row r="53" spans="1:54" ht="15" customHeight="1" thickBot="1">
      <c r="A53" s="778"/>
      <c r="B53" s="785"/>
      <c r="C53" s="827"/>
      <c r="D53" s="769"/>
      <c r="E53" s="827"/>
      <c r="F53" s="778"/>
      <c r="G53" s="767"/>
      <c r="H53" s="828"/>
      <c r="I53" s="782"/>
      <c r="J53" s="828"/>
      <c r="K53" s="783"/>
      <c r="L53" s="829"/>
      <c r="M53" s="778"/>
      <c r="N53" s="778"/>
      <c r="O53" s="1017"/>
      <c r="P53" s="1021"/>
      <c r="Q53" s="778"/>
      <c r="R53" s="1017"/>
      <c r="S53" s="1021"/>
      <c r="T53" s="778"/>
      <c r="U53" s="1017"/>
      <c r="V53" s="1021"/>
      <c r="W53" s="778"/>
      <c r="X53" s="1017"/>
      <c r="Y53" s="1021"/>
      <c r="Z53" s="778"/>
      <c r="AA53" s="778"/>
      <c r="AB53" s="1017"/>
      <c r="AC53" s="1021"/>
      <c r="AD53" s="778"/>
      <c r="AE53" s="1017"/>
      <c r="AF53" s="1021"/>
      <c r="AG53" s="778"/>
      <c r="AH53" s="1017"/>
      <c r="AI53" s="1021"/>
      <c r="AJ53" s="778"/>
      <c r="AK53" s="1017"/>
      <c r="AL53" s="1021"/>
      <c r="AM53" s="778"/>
      <c r="AN53" s="778"/>
      <c r="AO53" s="817"/>
      <c r="AP53" s="817"/>
      <c r="AQ53" s="819" t="s">
        <v>605</v>
      </c>
      <c r="AR53" s="819"/>
      <c r="AS53" s="819"/>
      <c r="AT53" s="819"/>
      <c r="AU53" s="773"/>
    </row>
    <row r="54" spans="1:54" ht="15" customHeight="1">
      <c r="A54" s="778"/>
      <c r="B54" s="799" t="s">
        <v>606</v>
      </c>
      <c r="C54" s="1018"/>
      <c r="D54" s="831"/>
      <c r="E54" s="1018"/>
      <c r="F54" s="778"/>
      <c r="G54" s="726"/>
      <c r="H54" s="781"/>
      <c r="I54" s="782"/>
      <c r="J54" s="781"/>
      <c r="K54" s="783"/>
      <c r="L54" s="784"/>
      <c r="M54" s="778"/>
      <c r="N54" s="778"/>
      <c r="O54" s="1016"/>
      <c r="P54" s="1018"/>
      <c r="Q54" s="778"/>
      <c r="R54" s="1016"/>
      <c r="S54" s="1018"/>
      <c r="T54" s="778"/>
      <c r="U54" s="1016"/>
      <c r="V54" s="1018"/>
      <c r="W54" s="778"/>
      <c r="X54" s="1016"/>
      <c r="Y54" s="1018"/>
      <c r="Z54" s="778"/>
      <c r="AA54" s="778"/>
      <c r="AB54" s="1016"/>
      <c r="AC54" s="1018"/>
      <c r="AD54" s="778"/>
      <c r="AE54" s="1016"/>
      <c r="AF54" s="1018"/>
      <c r="AG54" s="778"/>
      <c r="AH54" s="1016"/>
      <c r="AI54" s="1018"/>
      <c r="AJ54" s="778"/>
      <c r="AK54" s="1016"/>
      <c r="AL54" s="1018"/>
      <c r="AM54" s="778"/>
      <c r="AN54" s="778"/>
      <c r="AQ54" s="1024"/>
      <c r="AR54" s="1024"/>
      <c r="AS54" s="1024"/>
      <c r="AT54" s="826"/>
      <c r="AU54" s="773"/>
    </row>
    <row r="55" spans="1:54" ht="15" customHeight="1">
      <c r="A55" s="778"/>
      <c r="B55" s="795" t="s">
        <v>607</v>
      </c>
      <c r="C55" s="1023"/>
      <c r="D55" s="831"/>
      <c r="E55" s="1023"/>
      <c r="F55" s="778"/>
      <c r="G55" s="713"/>
      <c r="H55" s="781"/>
      <c r="I55" s="782"/>
      <c r="J55" s="781"/>
      <c r="K55" s="783"/>
      <c r="L55" s="786"/>
      <c r="M55" s="778"/>
      <c r="N55" s="778"/>
      <c r="O55" s="1017"/>
      <c r="P55" s="1019"/>
      <c r="Q55" s="778"/>
      <c r="R55" s="1017"/>
      <c r="S55" s="1019"/>
      <c r="T55" s="778"/>
      <c r="U55" s="1017"/>
      <c r="V55" s="1019"/>
      <c r="W55" s="778"/>
      <c r="X55" s="1017"/>
      <c r="Y55" s="1019"/>
      <c r="Z55" s="778"/>
      <c r="AA55" s="778"/>
      <c r="AB55" s="1017"/>
      <c r="AC55" s="1019"/>
      <c r="AD55" s="778"/>
      <c r="AE55" s="1017"/>
      <c r="AF55" s="1019"/>
      <c r="AG55" s="778"/>
      <c r="AH55" s="1017"/>
      <c r="AI55" s="1019"/>
      <c r="AJ55" s="778"/>
      <c r="AK55" s="1017"/>
      <c r="AL55" s="1019"/>
      <c r="AM55" s="778"/>
      <c r="AN55" s="778"/>
      <c r="AO55" s="817"/>
      <c r="AP55" s="817"/>
      <c r="AQ55" s="1024"/>
      <c r="AR55" s="1024"/>
      <c r="AS55" s="1024"/>
      <c r="AT55" s="822"/>
      <c r="AU55" s="773"/>
    </row>
    <row r="56" spans="1:54" ht="15" customHeight="1">
      <c r="A56" s="778"/>
      <c r="B56" s="815" t="s">
        <v>600</v>
      </c>
      <c r="C56" s="820"/>
      <c r="D56" s="769"/>
      <c r="E56" s="820"/>
      <c r="F56" s="778"/>
      <c r="G56" s="713"/>
      <c r="H56" s="781"/>
      <c r="I56" s="782"/>
      <c r="J56" s="781"/>
      <c r="K56" s="783"/>
      <c r="L56" s="786"/>
      <c r="M56" s="778"/>
      <c r="N56" s="778"/>
      <c r="O56" s="1016"/>
      <c r="P56" s="1020"/>
      <c r="Q56" s="778"/>
      <c r="R56" s="1016"/>
      <c r="S56" s="1020"/>
      <c r="T56" s="778"/>
      <c r="U56" s="1016"/>
      <c r="V56" s="1020"/>
      <c r="W56" s="778"/>
      <c r="X56" s="1016"/>
      <c r="Y56" s="1020"/>
      <c r="Z56" s="778"/>
      <c r="AA56" s="778"/>
      <c r="AB56" s="1016"/>
      <c r="AC56" s="1020"/>
      <c r="AD56" s="778"/>
      <c r="AE56" s="1016"/>
      <c r="AF56" s="1020"/>
      <c r="AG56" s="778"/>
      <c r="AH56" s="1016"/>
      <c r="AI56" s="1020"/>
      <c r="AJ56" s="778"/>
      <c r="AK56" s="1016"/>
      <c r="AL56" s="1020"/>
      <c r="AM56" s="778"/>
      <c r="AN56" s="778"/>
      <c r="AO56" s="817"/>
      <c r="AP56" s="817"/>
      <c r="AQ56" s="1022"/>
      <c r="AR56" s="1022"/>
      <c r="AS56" s="1022"/>
      <c r="AT56" s="822"/>
      <c r="AU56" s="773"/>
    </row>
    <row r="57" spans="1:54" ht="15" customHeight="1">
      <c r="A57" s="713"/>
      <c r="B57" s="785"/>
      <c r="C57" s="827"/>
      <c r="D57" s="769"/>
      <c r="E57" s="827"/>
      <c r="F57" s="713"/>
      <c r="G57" s="713"/>
      <c r="H57" s="832"/>
      <c r="I57" s="782"/>
      <c r="J57" s="832"/>
      <c r="K57" s="783"/>
      <c r="L57" s="833"/>
      <c r="M57" s="713"/>
      <c r="N57" s="713"/>
      <c r="O57" s="1017"/>
      <c r="P57" s="1021"/>
      <c r="Q57" s="713"/>
      <c r="R57" s="1017"/>
      <c r="S57" s="1021"/>
      <c r="T57" s="713"/>
      <c r="U57" s="1017"/>
      <c r="V57" s="1021"/>
      <c r="W57" s="713"/>
      <c r="X57" s="1017"/>
      <c r="Y57" s="1021"/>
      <c r="Z57" s="713"/>
      <c r="AA57" s="713"/>
      <c r="AB57" s="1017"/>
      <c r="AC57" s="1021"/>
      <c r="AD57" s="713"/>
      <c r="AE57" s="1017"/>
      <c r="AF57" s="1021"/>
      <c r="AG57" s="713"/>
      <c r="AH57" s="1017"/>
      <c r="AI57" s="1021"/>
      <c r="AJ57" s="713"/>
      <c r="AK57" s="1017"/>
      <c r="AL57" s="1021"/>
      <c r="AM57" s="713"/>
      <c r="AN57" s="713"/>
      <c r="AQ57" s="834"/>
      <c r="AR57" s="826"/>
      <c r="AS57" s="826"/>
      <c r="AT57" s="826"/>
      <c r="AU57" s="773"/>
    </row>
    <row r="58" spans="1:54" ht="10.5" customHeight="1">
      <c r="A58" s="713"/>
      <c r="B58" s="713"/>
      <c r="C58" s="713"/>
      <c r="D58" s="713"/>
      <c r="E58" s="713"/>
      <c r="F58" s="713"/>
      <c r="G58" s="713"/>
      <c r="H58" s="713"/>
      <c r="I58" s="713"/>
      <c r="J58" s="713"/>
      <c r="K58" s="713"/>
      <c r="L58" s="719"/>
      <c r="M58" s="713"/>
      <c r="N58" s="713"/>
      <c r="O58" s="713"/>
      <c r="P58" s="713"/>
      <c r="Q58" s="713"/>
      <c r="R58" s="713"/>
      <c r="S58" s="713"/>
      <c r="T58" s="713"/>
      <c r="U58" s="713"/>
      <c r="V58" s="713"/>
      <c r="W58" s="713"/>
      <c r="X58" s="713"/>
      <c r="Y58" s="713"/>
      <c r="Z58" s="713"/>
      <c r="AA58" s="713"/>
      <c r="AB58" s="713"/>
      <c r="AC58" s="713"/>
      <c r="AD58" s="713"/>
      <c r="AE58" s="713"/>
      <c r="AF58" s="713"/>
      <c r="AG58" s="713"/>
      <c r="AH58" s="713"/>
      <c r="AI58" s="713"/>
      <c r="AJ58" s="713"/>
      <c r="AK58" s="713"/>
      <c r="AL58" s="713"/>
      <c r="AM58" s="713"/>
      <c r="AN58" s="713"/>
      <c r="AO58" s="713"/>
      <c r="AP58" s="713"/>
      <c r="AQ58" s="713"/>
      <c r="AR58" s="713"/>
      <c r="AS58" s="713"/>
      <c r="AT58" s="713"/>
      <c r="AU58" s="713"/>
      <c r="BB58" s="717"/>
    </row>
    <row r="59" spans="1:54">
      <c r="O59" s="771"/>
      <c r="P59" s="765"/>
      <c r="R59" s="771"/>
      <c r="S59" s="765"/>
      <c r="U59" s="771"/>
      <c r="V59" s="765"/>
      <c r="X59" s="771"/>
      <c r="Y59" s="765"/>
      <c r="AB59" s="771"/>
      <c r="AC59" s="765"/>
      <c r="AE59" s="771"/>
      <c r="AF59" s="765"/>
      <c r="AH59" s="771"/>
      <c r="AI59" s="765"/>
      <c r="AK59" s="771"/>
      <c r="AL59" s="765"/>
      <c r="AU59" s="765"/>
    </row>
    <row r="60" spans="1:54" ht="12" customHeight="1">
      <c r="P60" s="724"/>
      <c r="S60" s="724"/>
      <c r="V60" s="724"/>
      <c r="Y60" s="724"/>
      <c r="AC60" s="724"/>
      <c r="AF60" s="724"/>
      <c r="AI60" s="724"/>
      <c r="AL60" s="724"/>
      <c r="AU60" s="836"/>
    </row>
    <row r="61" spans="1:54">
      <c r="P61" s="724"/>
      <c r="S61" s="724"/>
      <c r="V61" s="724"/>
      <c r="Y61" s="724"/>
      <c r="AC61" s="724"/>
      <c r="AF61" s="724"/>
      <c r="AI61" s="724"/>
      <c r="AL61" s="724"/>
      <c r="AU61" s="724"/>
    </row>
    <row r="62" spans="1:54">
      <c r="P62" s="724"/>
      <c r="S62" s="724"/>
      <c r="V62" s="724"/>
      <c r="Y62" s="724"/>
      <c r="AC62" s="724"/>
      <c r="AF62" s="724"/>
      <c r="AI62" s="724"/>
      <c r="AL62" s="724"/>
      <c r="AU62" s="724"/>
    </row>
    <row r="63" spans="1:54">
      <c r="P63" s="724"/>
      <c r="S63" s="724"/>
      <c r="V63" s="724"/>
      <c r="Y63" s="724"/>
      <c r="AC63" s="724"/>
      <c r="AF63" s="724"/>
      <c r="AI63" s="724"/>
      <c r="AL63" s="724"/>
      <c r="AU63" s="724"/>
    </row>
    <row r="64" spans="1:54">
      <c r="P64" s="724"/>
      <c r="S64" s="724"/>
      <c r="V64" s="724"/>
      <c r="Y64" s="724"/>
      <c r="AC64" s="724"/>
      <c r="AF64" s="724"/>
      <c r="AI64" s="724"/>
      <c r="AL64" s="724"/>
      <c r="AU64" s="837"/>
    </row>
    <row r="65" spans="15:47">
      <c r="P65" s="724"/>
      <c r="S65" s="724"/>
      <c r="V65" s="724"/>
      <c r="Y65" s="724"/>
      <c r="AC65" s="724"/>
      <c r="AF65" s="724"/>
      <c r="AI65" s="724"/>
      <c r="AL65" s="724"/>
      <c r="AU65" s="837"/>
    </row>
    <row r="66" spans="15:47" ht="15" customHeight="1">
      <c r="P66" s="724"/>
      <c r="S66" s="724"/>
      <c r="V66" s="724"/>
      <c r="Y66" s="724"/>
      <c r="AC66" s="724"/>
      <c r="AF66" s="724"/>
      <c r="AI66" s="724"/>
      <c r="AL66" s="724"/>
      <c r="AU66" s="837"/>
    </row>
    <row r="67" spans="15:47">
      <c r="P67" s="724"/>
      <c r="S67" s="724"/>
      <c r="V67" s="724"/>
      <c r="Y67" s="724"/>
      <c r="AC67" s="724"/>
      <c r="AF67" s="724"/>
      <c r="AI67" s="724"/>
      <c r="AL67" s="724"/>
      <c r="AU67" s="837"/>
    </row>
    <row r="68" spans="15:47">
      <c r="O68" s="838"/>
      <c r="P68" s="742"/>
      <c r="R68" s="838"/>
      <c r="S68" s="742"/>
      <c r="U68" s="838"/>
      <c r="V68" s="742"/>
      <c r="X68" s="838"/>
      <c r="Y68" s="742"/>
      <c r="AB68" s="838"/>
      <c r="AC68" s="742"/>
      <c r="AE68" s="838"/>
      <c r="AF68" s="742"/>
      <c r="AH68" s="838"/>
      <c r="AI68" s="742"/>
      <c r="AK68" s="838"/>
      <c r="AL68" s="742"/>
      <c r="AU68" s="724"/>
    </row>
    <row r="69" spans="15:47">
      <c r="P69" s="724"/>
      <c r="S69" s="724"/>
      <c r="V69" s="724"/>
      <c r="Y69" s="724"/>
      <c r="AC69" s="724"/>
      <c r="AF69" s="724"/>
      <c r="AI69" s="724"/>
      <c r="AL69" s="724"/>
      <c r="AU69" s="724"/>
    </row>
    <row r="70" spans="15:47">
      <c r="O70" s="839"/>
      <c r="P70" s="840"/>
      <c r="R70" s="839"/>
      <c r="S70" s="840"/>
      <c r="U70" s="839"/>
      <c r="V70" s="840"/>
      <c r="X70" s="839"/>
      <c r="Y70" s="840"/>
      <c r="AB70" s="839"/>
      <c r="AC70" s="840"/>
      <c r="AE70" s="839"/>
      <c r="AF70" s="840"/>
      <c r="AH70" s="839"/>
      <c r="AI70" s="840"/>
      <c r="AK70" s="839"/>
      <c r="AL70" s="840"/>
      <c r="AU70" s="724"/>
    </row>
    <row r="71" spans="15:47">
      <c r="O71" s="841"/>
      <c r="P71" s="818"/>
      <c r="R71" s="841"/>
      <c r="S71" s="818"/>
      <c r="U71" s="841"/>
      <c r="V71" s="818"/>
      <c r="X71" s="841"/>
      <c r="Y71" s="818"/>
      <c r="AB71" s="841"/>
      <c r="AC71" s="818"/>
      <c r="AE71" s="841"/>
      <c r="AF71" s="818"/>
      <c r="AH71" s="841"/>
      <c r="AI71" s="818"/>
      <c r="AK71" s="841"/>
      <c r="AL71" s="818"/>
      <c r="AU71" s="724"/>
    </row>
    <row r="72" spans="15:47">
      <c r="O72" s="842"/>
      <c r="P72" s="843"/>
      <c r="R72" s="842"/>
      <c r="S72" s="843"/>
      <c r="U72" s="842"/>
      <c r="V72" s="843"/>
      <c r="X72" s="842"/>
      <c r="Y72" s="843"/>
      <c r="AB72" s="842"/>
      <c r="AC72" s="843"/>
      <c r="AE72" s="842"/>
      <c r="AF72" s="843"/>
      <c r="AH72" s="842"/>
      <c r="AI72" s="843"/>
      <c r="AK72" s="842"/>
      <c r="AL72" s="843"/>
      <c r="AU72" s="818"/>
    </row>
    <row r="73" spans="15:47">
      <c r="O73" s="844"/>
      <c r="P73" s="845"/>
      <c r="R73" s="844"/>
      <c r="S73" s="845"/>
      <c r="U73" s="844"/>
      <c r="V73" s="845"/>
      <c r="X73" s="844"/>
      <c r="Y73" s="845"/>
      <c r="AB73" s="844"/>
      <c r="AC73" s="845"/>
      <c r="AE73" s="844"/>
      <c r="AF73" s="845"/>
      <c r="AH73" s="844"/>
      <c r="AI73" s="845"/>
      <c r="AK73" s="844"/>
      <c r="AL73" s="845"/>
      <c r="AU73" s="837"/>
    </row>
    <row r="74" spans="15:47" ht="15" customHeight="1">
      <c r="O74" s="844"/>
      <c r="P74" s="845"/>
      <c r="R74" s="844"/>
      <c r="S74" s="845"/>
      <c r="U74" s="844"/>
      <c r="V74" s="845"/>
      <c r="X74" s="844"/>
      <c r="Y74" s="845"/>
      <c r="AB74" s="844"/>
      <c r="AC74" s="845"/>
      <c r="AE74" s="844"/>
      <c r="AF74" s="845"/>
      <c r="AH74" s="844"/>
      <c r="AI74" s="845"/>
      <c r="AK74" s="844"/>
      <c r="AL74" s="845"/>
      <c r="AU74" s="837"/>
    </row>
    <row r="75" spans="15:47" ht="15" customHeight="1">
      <c r="O75" s="844"/>
      <c r="P75" s="845"/>
      <c r="R75" s="844"/>
      <c r="S75" s="845"/>
      <c r="U75" s="844"/>
      <c r="V75" s="845"/>
      <c r="X75" s="844"/>
      <c r="Y75" s="845"/>
      <c r="AB75" s="844"/>
      <c r="AC75" s="845"/>
      <c r="AE75" s="844"/>
      <c r="AF75" s="845"/>
      <c r="AH75" s="844"/>
      <c r="AI75" s="845"/>
      <c r="AK75" s="844"/>
      <c r="AL75" s="845"/>
      <c r="AU75" s="837"/>
    </row>
    <row r="76" spans="15:47" ht="15.75" customHeight="1">
      <c r="O76" s="844"/>
      <c r="P76" s="845"/>
      <c r="R76" s="844"/>
      <c r="S76" s="845"/>
      <c r="U76" s="844"/>
      <c r="V76" s="845"/>
      <c r="X76" s="844"/>
      <c r="Y76" s="845"/>
      <c r="AB76" s="844"/>
      <c r="AC76" s="845"/>
      <c r="AE76" s="844"/>
      <c r="AF76" s="845"/>
      <c r="AH76" s="844"/>
      <c r="AI76" s="845"/>
      <c r="AK76" s="844"/>
      <c r="AL76" s="845"/>
      <c r="AU76" s="837"/>
    </row>
    <row r="77" spans="15:47" ht="15" customHeight="1">
      <c r="AU77" s="837"/>
    </row>
    <row r="78" spans="15:47" ht="15" customHeight="1">
      <c r="AU78" s="837"/>
    </row>
    <row r="137" spans="74:74" ht="12.75" customHeight="1">
      <c r="BV137" s="717" t="e">
        <v>#VALUE!</v>
      </c>
    </row>
    <row r="138" spans="74:74" ht="12.75" customHeight="1">
      <c r="BV138" s="717" t="e">
        <v>#VALUE!</v>
      </c>
    </row>
    <row r="139" spans="74:74" ht="12.75" customHeight="1">
      <c r="BV139" s="717" t="e">
        <v>#VALUE!</v>
      </c>
    </row>
    <row r="141" spans="74:74" ht="12.75" customHeight="1">
      <c r="BV141" s="717" t="e">
        <v>#VALUE!</v>
      </c>
    </row>
    <row r="142" spans="74:74" ht="12.75" customHeight="1">
      <c r="BV142" s="717" t="e">
        <v>#VALUE!</v>
      </c>
    </row>
    <row r="143" spans="74:74" ht="12.75" customHeight="1"/>
    <row r="144" spans="74:74" ht="12.75" customHeight="1">
      <c r="BV144" s="717" t="e">
        <v>#VALUE!</v>
      </c>
    </row>
    <row r="145" spans="74:74" ht="12.75" customHeight="1">
      <c r="BV145" s="717" t="e">
        <v>#VALUE!</v>
      </c>
    </row>
    <row r="146" spans="74:74" ht="12.75" customHeight="1">
      <c r="BV146" s="717" t="e">
        <v>#VALUE!</v>
      </c>
    </row>
    <row r="147" spans="74:74" ht="12.75" customHeight="1">
      <c r="BV147" s="717" t="e">
        <v>#VALUE!</v>
      </c>
    </row>
    <row r="148" spans="74:74" ht="12.75" customHeight="1">
      <c r="BV148" s="717" t="e">
        <v>#VALUE!</v>
      </c>
    </row>
    <row r="149" spans="74:74" ht="12.75" customHeight="1">
      <c r="BV149" s="717" t="e">
        <v>#VALUE!</v>
      </c>
    </row>
    <row r="150" spans="74:74" ht="12.75" customHeight="1">
      <c r="BV150" s="717" t="e">
        <v>#VALUE!</v>
      </c>
    </row>
    <row r="152" spans="74:74" ht="12.75" customHeight="1">
      <c r="BV152" s="717" t="e">
        <v>#VALUE!</v>
      </c>
    </row>
    <row r="153" spans="74:74" ht="12.75" customHeight="1">
      <c r="BV153" s="717" t="e">
        <v>#VALUE!</v>
      </c>
    </row>
    <row r="154" spans="74:74" ht="12.75" customHeight="1">
      <c r="BV154" s="717" t="e">
        <v>#VALUE!</v>
      </c>
    </row>
    <row r="155" spans="74:74" ht="12.75" customHeight="1">
      <c r="BV155" s="717" t="e">
        <v>#VALUE!</v>
      </c>
    </row>
    <row r="156" spans="74:74" ht="12.75" customHeight="1">
      <c r="BV156" s="717" t="e">
        <v>#VALUE!</v>
      </c>
    </row>
    <row r="157" spans="74:74" ht="12.75" customHeight="1">
      <c r="BV157" s="717" t="e">
        <v>#VALUE!</v>
      </c>
    </row>
    <row r="158" spans="74:74" ht="12.75" customHeight="1">
      <c r="BV158" s="717" t="e">
        <v>#VALUE!</v>
      </c>
    </row>
    <row r="159" spans="74:74" ht="12.75" customHeight="1">
      <c r="BV159" s="717" t="e">
        <v>#VALUE!</v>
      </c>
    </row>
    <row r="160" spans="74:74" ht="12.75" customHeight="1">
      <c r="BV160" s="717" t="e">
        <v>#VALUE!</v>
      </c>
    </row>
    <row r="161" spans="74:74" ht="12.75" customHeight="1">
      <c r="BV161" s="717" t="e">
        <v>#VALUE!</v>
      </c>
    </row>
  </sheetData>
  <mergeCells count="375">
    <mergeCell ref="C2:E2"/>
    <mergeCell ref="AO2:AS2"/>
    <mergeCell ref="G4:G8"/>
    <mergeCell ref="AO4:AS4"/>
    <mergeCell ref="H5:J5"/>
    <mergeCell ref="AO5:AT5"/>
    <mergeCell ref="AH6:AI6"/>
    <mergeCell ref="AK6:AL6"/>
    <mergeCell ref="AH7:AI7"/>
    <mergeCell ref="AK7:AL7"/>
    <mergeCell ref="B7:C7"/>
    <mergeCell ref="D7:E7"/>
    <mergeCell ref="H7:L7"/>
    <mergeCell ref="O7:P7"/>
    <mergeCell ref="R7:S7"/>
    <mergeCell ref="U7:V7"/>
    <mergeCell ref="X7:Y7"/>
    <mergeCell ref="AB7:AC7"/>
    <mergeCell ref="AE7:AF7"/>
    <mergeCell ref="AO7:AT7"/>
    <mergeCell ref="AV5:AZ5"/>
    <mergeCell ref="B6:C6"/>
    <mergeCell ref="D6:E6"/>
    <mergeCell ref="H6:L6"/>
    <mergeCell ref="O6:P6"/>
    <mergeCell ref="R6:S6"/>
    <mergeCell ref="U6:V6"/>
    <mergeCell ref="X6:Y6"/>
    <mergeCell ref="AB6:AC6"/>
    <mergeCell ref="AE6:AF6"/>
    <mergeCell ref="AV6:AZ6"/>
    <mergeCell ref="AV7:AZ7"/>
    <mergeCell ref="B8:E9"/>
    <mergeCell ref="H8:J8"/>
    <mergeCell ref="O8:P8"/>
    <mergeCell ref="R8:S8"/>
    <mergeCell ref="U8:V8"/>
    <mergeCell ref="X8:Y8"/>
    <mergeCell ref="AB8:AC8"/>
    <mergeCell ref="AE8:AF8"/>
    <mergeCell ref="AH8:AI8"/>
    <mergeCell ref="AK8:AL8"/>
    <mergeCell ref="L9:L12"/>
    <mergeCell ref="O9:P9"/>
    <mergeCell ref="R9:S9"/>
    <mergeCell ref="U9:V9"/>
    <mergeCell ref="X9:Y9"/>
    <mergeCell ref="AB9:AC9"/>
    <mergeCell ref="AE9:AF9"/>
    <mergeCell ref="AH9:AI9"/>
    <mergeCell ref="AK9:AL9"/>
    <mergeCell ref="AO9:AT9"/>
    <mergeCell ref="O10:P10"/>
    <mergeCell ref="R10:S10"/>
    <mergeCell ref="U10:V10"/>
    <mergeCell ref="X10:Y10"/>
    <mergeCell ref="AB10:AC10"/>
    <mergeCell ref="AE10:AF10"/>
    <mergeCell ref="AH10:AI10"/>
    <mergeCell ref="AK10:AL10"/>
    <mergeCell ref="AO10:AT10"/>
    <mergeCell ref="G11:G13"/>
    <mergeCell ref="AO11:AT11"/>
    <mergeCell ref="P12:P13"/>
    <mergeCell ref="S12:S13"/>
    <mergeCell ref="V12:V13"/>
    <mergeCell ref="Y12:Y13"/>
    <mergeCell ref="AC12:AC13"/>
    <mergeCell ref="AF12:AF13"/>
    <mergeCell ref="AI12:AI13"/>
    <mergeCell ref="AL12:AL13"/>
    <mergeCell ref="AO12:AT12"/>
    <mergeCell ref="AO13:AT13"/>
    <mergeCell ref="AO14:AT14"/>
    <mergeCell ref="C15:C17"/>
    <mergeCell ref="E15:E17"/>
    <mergeCell ref="O15:O17"/>
    <mergeCell ref="P15:P17"/>
    <mergeCell ref="R15:R17"/>
    <mergeCell ref="S15:S17"/>
    <mergeCell ref="C18:C20"/>
    <mergeCell ref="E18:E20"/>
    <mergeCell ref="O18:O20"/>
    <mergeCell ref="P18:P20"/>
    <mergeCell ref="R18:R20"/>
    <mergeCell ref="S18:S20"/>
    <mergeCell ref="AE15:AE17"/>
    <mergeCell ref="AF15:AF17"/>
    <mergeCell ref="AH15:AH17"/>
    <mergeCell ref="U15:U17"/>
    <mergeCell ref="V15:V17"/>
    <mergeCell ref="X15:X17"/>
    <mergeCell ref="Y15:Y17"/>
    <mergeCell ref="AB15:AB17"/>
    <mergeCell ref="AC15:AC17"/>
    <mergeCell ref="U18:U20"/>
    <mergeCell ref="V18:V20"/>
    <mergeCell ref="X18:X20"/>
    <mergeCell ref="Y18:Y20"/>
    <mergeCell ref="AB18:AB20"/>
    <mergeCell ref="AC18:AC20"/>
    <mergeCell ref="AO15:AT16"/>
    <mergeCell ref="AV15:AZ16"/>
    <mergeCell ref="AO17:AT17"/>
    <mergeCell ref="AV17:AZ17"/>
    <mergeCell ref="AI15:AI17"/>
    <mergeCell ref="AK15:AK17"/>
    <mergeCell ref="AL15:AL17"/>
    <mergeCell ref="AO18:AT18"/>
    <mergeCell ref="AV18:AZ18"/>
    <mergeCell ref="AO19:AT19"/>
    <mergeCell ref="AV19:AZ19"/>
    <mergeCell ref="AO20:AT21"/>
    <mergeCell ref="AV20:AZ20"/>
    <mergeCell ref="AV21:AZ21"/>
    <mergeCell ref="AE18:AE20"/>
    <mergeCell ref="AF18:AF20"/>
    <mergeCell ref="AH18:AH20"/>
    <mergeCell ref="AI18:AI20"/>
    <mergeCell ref="AK18:AK20"/>
    <mergeCell ref="AL18:AL20"/>
    <mergeCell ref="AB23:AB26"/>
    <mergeCell ref="AC23:AC26"/>
    <mergeCell ref="AE23:AE26"/>
    <mergeCell ref="AF23:AF26"/>
    <mergeCell ref="AO22:AT22"/>
    <mergeCell ref="AV22:AZ22"/>
    <mergeCell ref="C23:C26"/>
    <mergeCell ref="E23:E26"/>
    <mergeCell ref="O23:O26"/>
    <mergeCell ref="P23:P26"/>
    <mergeCell ref="R23:R26"/>
    <mergeCell ref="S23:S26"/>
    <mergeCell ref="U23:U26"/>
    <mergeCell ref="V23:V26"/>
    <mergeCell ref="AF27:AF30"/>
    <mergeCell ref="AH27:AH30"/>
    <mergeCell ref="AV26:AZ26"/>
    <mergeCell ref="C27:C30"/>
    <mergeCell ref="E27:E30"/>
    <mergeCell ref="O27:O30"/>
    <mergeCell ref="P27:P30"/>
    <mergeCell ref="R27:R30"/>
    <mergeCell ref="S27:S30"/>
    <mergeCell ref="U27:U30"/>
    <mergeCell ref="V27:V30"/>
    <mergeCell ref="X27:X30"/>
    <mergeCell ref="AH23:AH26"/>
    <mergeCell ref="AI23:AI26"/>
    <mergeCell ref="AK23:AK26"/>
    <mergeCell ref="AL23:AL26"/>
    <mergeCell ref="AO23:AT23"/>
    <mergeCell ref="AV23:AZ23"/>
    <mergeCell ref="AV24:AZ24"/>
    <mergeCell ref="AR25:AR26"/>
    <mergeCell ref="AS25:AS26"/>
    <mergeCell ref="AV25:AZ25"/>
    <mergeCell ref="X23:X26"/>
    <mergeCell ref="Y23:Y26"/>
    <mergeCell ref="AV30:AZ30"/>
    <mergeCell ref="AR31:AR32"/>
    <mergeCell ref="AS31:AS32"/>
    <mergeCell ref="AV31:AZ31"/>
    <mergeCell ref="AV32:AZ32"/>
    <mergeCell ref="C33:C34"/>
    <mergeCell ref="E33:E34"/>
    <mergeCell ref="O33:O34"/>
    <mergeCell ref="P33:P34"/>
    <mergeCell ref="R33:R34"/>
    <mergeCell ref="AI27:AI30"/>
    <mergeCell ref="AK27:AK30"/>
    <mergeCell ref="AL27:AL30"/>
    <mergeCell ref="AR27:AR28"/>
    <mergeCell ref="AS27:AS28"/>
    <mergeCell ref="AV27:AZ27"/>
    <mergeCell ref="AV28:AZ28"/>
    <mergeCell ref="AR29:AR30"/>
    <mergeCell ref="AS29:AS30"/>
    <mergeCell ref="AV29:AZ29"/>
    <mergeCell ref="Y27:Y30"/>
    <mergeCell ref="AB27:AB30"/>
    <mergeCell ref="AC27:AC30"/>
    <mergeCell ref="AE27:AE30"/>
    <mergeCell ref="AL33:AL34"/>
    <mergeCell ref="AO33:AT34"/>
    <mergeCell ref="AV33:AZ33"/>
    <mergeCell ref="AV34:AZ34"/>
    <mergeCell ref="C35:C36"/>
    <mergeCell ref="E35:E36"/>
    <mergeCell ref="O35:O36"/>
    <mergeCell ref="P35:P36"/>
    <mergeCell ref="R35:R36"/>
    <mergeCell ref="S35:S36"/>
    <mergeCell ref="AC33:AC34"/>
    <mergeCell ref="AE33:AE34"/>
    <mergeCell ref="AF33:AF34"/>
    <mergeCell ref="AH33:AH34"/>
    <mergeCell ref="AI33:AI34"/>
    <mergeCell ref="AK33:AK34"/>
    <mergeCell ref="S33:S34"/>
    <mergeCell ref="U33:U34"/>
    <mergeCell ref="V33:V34"/>
    <mergeCell ref="X33:X34"/>
    <mergeCell ref="Y33:Y34"/>
    <mergeCell ref="AB33:AB34"/>
    <mergeCell ref="AO35:AT35"/>
    <mergeCell ref="AV35:AZ35"/>
    <mergeCell ref="AV36:AZ36"/>
    <mergeCell ref="O37:O39"/>
    <mergeCell ref="P37:P39"/>
    <mergeCell ref="R37:R39"/>
    <mergeCell ref="S37:S39"/>
    <mergeCell ref="U37:U39"/>
    <mergeCell ref="V37:V39"/>
    <mergeCell ref="X37:X39"/>
    <mergeCell ref="AE35:AE36"/>
    <mergeCell ref="AF35:AF36"/>
    <mergeCell ref="AH35:AH36"/>
    <mergeCell ref="AI35:AI36"/>
    <mergeCell ref="AK35:AK36"/>
    <mergeCell ref="AL35:AL36"/>
    <mergeCell ref="U35:U36"/>
    <mergeCell ref="V35:V36"/>
    <mergeCell ref="X35:X36"/>
    <mergeCell ref="Y35:Y36"/>
    <mergeCell ref="AB35:AB36"/>
    <mergeCell ref="AC35:AC36"/>
    <mergeCell ref="C38:C39"/>
    <mergeCell ref="E38:E39"/>
    <mergeCell ref="AQ38:AS38"/>
    <mergeCell ref="AQ39:AS39"/>
    <mergeCell ref="Y37:Y39"/>
    <mergeCell ref="AB37:AB39"/>
    <mergeCell ref="AC37:AC39"/>
    <mergeCell ref="AE37:AE39"/>
    <mergeCell ref="AF37:AF39"/>
    <mergeCell ref="AH37:AH39"/>
    <mergeCell ref="O40:O43"/>
    <mergeCell ref="P40:P43"/>
    <mergeCell ref="R40:R43"/>
    <mergeCell ref="S40:S43"/>
    <mergeCell ref="AI37:AI39"/>
    <mergeCell ref="AK37:AK39"/>
    <mergeCell ref="AL37:AL39"/>
    <mergeCell ref="AQ37:AS37"/>
    <mergeCell ref="AV37:AX37"/>
    <mergeCell ref="AQ41:AS41"/>
    <mergeCell ref="AQ42:AS42"/>
    <mergeCell ref="AQ43:AS43"/>
    <mergeCell ref="AQ45:AS45"/>
    <mergeCell ref="C46:C47"/>
    <mergeCell ref="E46:E47"/>
    <mergeCell ref="O46:O47"/>
    <mergeCell ref="P46:P47"/>
    <mergeCell ref="R46:R47"/>
    <mergeCell ref="S46:S47"/>
    <mergeCell ref="AE40:AE43"/>
    <mergeCell ref="AF40:AF43"/>
    <mergeCell ref="AH40:AH43"/>
    <mergeCell ref="AI40:AI43"/>
    <mergeCell ref="AK40:AK43"/>
    <mergeCell ref="AL40:AL43"/>
    <mergeCell ref="U40:U43"/>
    <mergeCell ref="V40:V43"/>
    <mergeCell ref="X40:X43"/>
    <mergeCell ref="Y40:Y43"/>
    <mergeCell ref="AB40:AB43"/>
    <mergeCell ref="AC40:AC43"/>
    <mergeCell ref="C40:C43"/>
    <mergeCell ref="E40:E43"/>
    <mergeCell ref="AQ46:AS46"/>
    <mergeCell ref="AE46:AE47"/>
    <mergeCell ref="AF46:AF47"/>
    <mergeCell ref="O48:O49"/>
    <mergeCell ref="P48:P49"/>
    <mergeCell ref="R48:R49"/>
    <mergeCell ref="S48:S49"/>
    <mergeCell ref="U48:U49"/>
    <mergeCell ref="V48:V49"/>
    <mergeCell ref="X48:X49"/>
    <mergeCell ref="Y48:Y49"/>
    <mergeCell ref="AB48:AB49"/>
    <mergeCell ref="AH46:AH47"/>
    <mergeCell ref="AI46:AI47"/>
    <mergeCell ref="AK46:AK47"/>
    <mergeCell ref="AL46:AL47"/>
    <mergeCell ref="U46:U47"/>
    <mergeCell ref="V46:V47"/>
    <mergeCell ref="X46:X47"/>
    <mergeCell ref="Y46:Y47"/>
    <mergeCell ref="AB46:AB47"/>
    <mergeCell ref="AC46:AC47"/>
    <mergeCell ref="AB52:AB53"/>
    <mergeCell ref="AL48:AL49"/>
    <mergeCell ref="AO48:AT48"/>
    <mergeCell ref="AP49:AQ49"/>
    <mergeCell ref="AR49:AS49"/>
    <mergeCell ref="C50:C51"/>
    <mergeCell ref="E50:E51"/>
    <mergeCell ref="O50:O51"/>
    <mergeCell ref="P50:P51"/>
    <mergeCell ref="R50:R51"/>
    <mergeCell ref="S50:S51"/>
    <mergeCell ref="AC48:AC49"/>
    <mergeCell ref="AE48:AE49"/>
    <mergeCell ref="AF48:AF49"/>
    <mergeCell ref="AH48:AH49"/>
    <mergeCell ref="AI48:AI49"/>
    <mergeCell ref="AK48:AK49"/>
    <mergeCell ref="AQ51:AS51"/>
    <mergeCell ref="AE50:AE51"/>
    <mergeCell ref="AF50:AF51"/>
    <mergeCell ref="AH50:AH51"/>
    <mergeCell ref="AI50:AI51"/>
    <mergeCell ref="AK50:AK51"/>
    <mergeCell ref="AL50:AL51"/>
    <mergeCell ref="AB50:AB51"/>
    <mergeCell ref="AC50:AC51"/>
    <mergeCell ref="AL52:AL53"/>
    <mergeCell ref="AQ52:AS52"/>
    <mergeCell ref="C54:C55"/>
    <mergeCell ref="E54:E55"/>
    <mergeCell ref="O54:O55"/>
    <mergeCell ref="P54:P55"/>
    <mergeCell ref="R54:R55"/>
    <mergeCell ref="S54:S55"/>
    <mergeCell ref="U54:U55"/>
    <mergeCell ref="V54:V55"/>
    <mergeCell ref="AC52:AC53"/>
    <mergeCell ref="AE52:AE53"/>
    <mergeCell ref="AF52:AF53"/>
    <mergeCell ref="AH52:AH53"/>
    <mergeCell ref="AI52:AI53"/>
    <mergeCell ref="AK52:AK53"/>
    <mergeCell ref="AL54:AL55"/>
    <mergeCell ref="AQ54:AS54"/>
    <mergeCell ref="AQ55:AS55"/>
    <mergeCell ref="O52:O53"/>
    <mergeCell ref="P52:P53"/>
    <mergeCell ref="R52:R53"/>
    <mergeCell ref="O56:O57"/>
    <mergeCell ref="P56:P57"/>
    <mergeCell ref="R56:R57"/>
    <mergeCell ref="S56:S57"/>
    <mergeCell ref="U56:U57"/>
    <mergeCell ref="V56:V57"/>
    <mergeCell ref="V50:V51"/>
    <mergeCell ref="X50:X51"/>
    <mergeCell ref="Y50:Y51"/>
    <mergeCell ref="S52:S53"/>
    <mergeCell ref="U52:U53"/>
    <mergeCell ref="V52:V53"/>
    <mergeCell ref="X52:X53"/>
    <mergeCell ref="Y52:Y53"/>
    <mergeCell ref="U50:U51"/>
    <mergeCell ref="AH54:AH55"/>
    <mergeCell ref="AI54:AI55"/>
    <mergeCell ref="AK54:AK55"/>
    <mergeCell ref="AH56:AH57"/>
    <mergeCell ref="AI56:AI57"/>
    <mergeCell ref="AK56:AK57"/>
    <mergeCell ref="AL56:AL57"/>
    <mergeCell ref="AQ56:AS56"/>
    <mergeCell ref="X56:X57"/>
    <mergeCell ref="Y56:Y57"/>
    <mergeCell ref="AB56:AB57"/>
    <mergeCell ref="AC56:AC57"/>
    <mergeCell ref="AE56:AE57"/>
    <mergeCell ref="AF56:AF57"/>
    <mergeCell ref="X54:X55"/>
    <mergeCell ref="Y54:Y55"/>
    <mergeCell ref="AB54:AB55"/>
    <mergeCell ref="AC54:AC55"/>
    <mergeCell ref="AE54:AE55"/>
    <mergeCell ref="AF54:AF55"/>
  </mergeCells>
  <phoneticPr fontId="186" type="noConversion"/>
  <conditionalFormatting sqref="P11:P12">
    <cfRule type="expression" dxfId="122" priority="87">
      <formula>$O$14="M"</formula>
    </cfRule>
  </conditionalFormatting>
  <conditionalFormatting sqref="O37:O39 O15:O20">
    <cfRule type="containsText" dxfId="121" priority="85" operator="containsText" text="J">
      <formula>NOT(ISERROR(SEARCH("J",O15)))</formula>
    </cfRule>
    <cfRule type="containsText" dxfId="120" priority="86" stopIfTrue="1" operator="containsText" text="Y">
      <formula>NOT(ISERROR(SEARCH("Y",O15)))</formula>
    </cfRule>
  </conditionalFormatting>
  <conditionalFormatting sqref="O37:O39 O15:O20">
    <cfRule type="containsText" dxfId="119" priority="88" stopIfTrue="1" operator="containsText" text="A">
      <formula>NOT(ISERROR(SEARCH("A",O15)))</formula>
    </cfRule>
    <cfRule type="containsText" dxfId="118" priority="89" stopIfTrue="1" operator="containsText" text="N">
      <formula>NOT(ISERROR(SEARCH("N",O15)))</formula>
    </cfRule>
    <cfRule type="cellIs" priority="90" operator="equal">
      <formula>$BV$138</formula>
    </cfRule>
    <cfRule type="containsText" dxfId="117" priority="91" stopIfTrue="1" operator="containsText" text="Y">
      <formula>NOT(ISERROR(SEARCH("Y",O15)))</formula>
    </cfRule>
  </conditionalFormatting>
  <conditionalFormatting sqref="O23 O33:O40 O46:O48 O50 O52 O54 O56 O27">
    <cfRule type="cellIs" dxfId="116" priority="92" operator="equal">
      <formula>$BV$137</formula>
    </cfRule>
  </conditionalFormatting>
  <conditionalFormatting sqref="O23 O33:O40 O46:O48 O50 O52 O54 O56 O27">
    <cfRule type="cellIs" dxfId="115" priority="93" operator="equal">
      <formula>$BV$138</formula>
    </cfRule>
  </conditionalFormatting>
  <conditionalFormatting sqref="O23 O33:O40 O46:O48 O50 O52 O54 O56 O27">
    <cfRule type="cellIs" dxfId="114" priority="94" operator="equal">
      <formula>$BV$139</formula>
    </cfRule>
  </conditionalFormatting>
  <conditionalFormatting sqref="O11">
    <cfRule type="cellIs" dxfId="113" priority="95" stopIfTrue="1" operator="equal">
      <formula>$BV$142</formula>
    </cfRule>
    <cfRule type="cellIs" dxfId="112" priority="96" stopIfTrue="1" operator="equal">
      <formula>$BV$141</formula>
    </cfRule>
  </conditionalFormatting>
  <conditionalFormatting sqref="S11:S12">
    <cfRule type="expression" dxfId="111" priority="75">
      <formula>$O$14="M"</formula>
    </cfRule>
  </conditionalFormatting>
  <conditionalFormatting sqref="R37:R39 R15:R20">
    <cfRule type="containsText" dxfId="110" priority="73" operator="containsText" text="J">
      <formula>NOT(ISERROR(SEARCH("J",R15)))</formula>
    </cfRule>
    <cfRule type="containsText" dxfId="109" priority="74" stopIfTrue="1" operator="containsText" text="Y">
      <formula>NOT(ISERROR(SEARCH("Y",R15)))</formula>
    </cfRule>
  </conditionalFormatting>
  <conditionalFormatting sqref="R37:R39 R15:R20">
    <cfRule type="containsText" dxfId="108" priority="76" stopIfTrue="1" operator="containsText" text="A">
      <formula>NOT(ISERROR(SEARCH("A",R15)))</formula>
    </cfRule>
    <cfRule type="containsText" dxfId="107" priority="77" stopIfTrue="1" operator="containsText" text="N">
      <formula>NOT(ISERROR(SEARCH("N",R15)))</formula>
    </cfRule>
    <cfRule type="cellIs" priority="78" operator="equal">
      <formula>$BV$138</formula>
    </cfRule>
    <cfRule type="containsText" dxfId="106" priority="79" stopIfTrue="1" operator="containsText" text="Y">
      <formula>NOT(ISERROR(SEARCH("Y",R15)))</formula>
    </cfRule>
  </conditionalFormatting>
  <conditionalFormatting sqref="R23 R33:R40 R46:R48 R50 R52 R54 R56 R27">
    <cfRule type="cellIs" dxfId="105" priority="80" operator="equal">
      <formula>$BV$137</formula>
    </cfRule>
  </conditionalFormatting>
  <conditionalFormatting sqref="R23 R33:R40 R46:R48 R50 R52 R54 R56 R27">
    <cfRule type="cellIs" dxfId="104" priority="81" operator="equal">
      <formula>$BV$138</formula>
    </cfRule>
  </conditionalFormatting>
  <conditionalFormatting sqref="R23 R33:R40 R46:R48 R50 R52 R54 R56 R27">
    <cfRule type="cellIs" dxfId="103" priority="82" operator="equal">
      <formula>$BV$139</formula>
    </cfRule>
  </conditionalFormatting>
  <conditionalFormatting sqref="R11">
    <cfRule type="cellIs" dxfId="102" priority="83" stopIfTrue="1" operator="equal">
      <formula>$BV$142</formula>
    </cfRule>
    <cfRule type="cellIs" dxfId="101" priority="84" stopIfTrue="1" operator="equal">
      <formula>$BV$141</formula>
    </cfRule>
  </conditionalFormatting>
  <conditionalFormatting sqref="V11:V12">
    <cfRule type="expression" dxfId="100" priority="63">
      <formula>$O$14="M"</formula>
    </cfRule>
  </conditionalFormatting>
  <conditionalFormatting sqref="U37:U39 U15:U20">
    <cfRule type="containsText" dxfId="99" priority="61" operator="containsText" text="J">
      <formula>NOT(ISERROR(SEARCH("J",U15)))</formula>
    </cfRule>
    <cfRule type="containsText" dxfId="98" priority="62" stopIfTrue="1" operator="containsText" text="Y">
      <formula>NOT(ISERROR(SEARCH("Y",U15)))</formula>
    </cfRule>
  </conditionalFormatting>
  <conditionalFormatting sqref="U37:U39 U15:U20">
    <cfRule type="containsText" dxfId="97" priority="64" stopIfTrue="1" operator="containsText" text="A">
      <formula>NOT(ISERROR(SEARCH("A",U15)))</formula>
    </cfRule>
    <cfRule type="containsText" dxfId="96" priority="65" stopIfTrue="1" operator="containsText" text="N">
      <formula>NOT(ISERROR(SEARCH("N",U15)))</formula>
    </cfRule>
    <cfRule type="cellIs" priority="66" operator="equal">
      <formula>$BV$138</formula>
    </cfRule>
    <cfRule type="containsText" dxfId="95" priority="67" stopIfTrue="1" operator="containsText" text="Y">
      <formula>NOT(ISERROR(SEARCH("Y",U15)))</formula>
    </cfRule>
  </conditionalFormatting>
  <conditionalFormatting sqref="U23 U33:U40 U46:U48 U50 U52 U54 U56 U27">
    <cfRule type="cellIs" dxfId="94" priority="68" operator="equal">
      <formula>$BV$137</formula>
    </cfRule>
  </conditionalFormatting>
  <conditionalFormatting sqref="U23 U33:U40 U46:U48 U50 U52 U54 U56 U27">
    <cfRule type="cellIs" dxfId="93" priority="69" operator="equal">
      <formula>$BV$138</formula>
    </cfRule>
  </conditionalFormatting>
  <conditionalFormatting sqref="U23 U33:U40 U46:U48 U50 U52 U54 U56 U27">
    <cfRule type="cellIs" dxfId="92" priority="70" operator="equal">
      <formula>$BV$139</formula>
    </cfRule>
  </conditionalFormatting>
  <conditionalFormatting sqref="U11">
    <cfRule type="cellIs" dxfId="91" priority="71" stopIfTrue="1" operator="equal">
      <formula>$BV$142</formula>
    </cfRule>
    <cfRule type="cellIs" dxfId="90" priority="72" stopIfTrue="1" operator="equal">
      <formula>$BV$141</formula>
    </cfRule>
  </conditionalFormatting>
  <conditionalFormatting sqref="Y11:Y12">
    <cfRule type="expression" dxfId="89" priority="51">
      <formula>$O$14="M"</formula>
    </cfRule>
  </conditionalFormatting>
  <conditionalFormatting sqref="X37:X39 X15:X20">
    <cfRule type="containsText" dxfId="88" priority="49" operator="containsText" text="J">
      <formula>NOT(ISERROR(SEARCH("J",X15)))</formula>
    </cfRule>
    <cfRule type="containsText" dxfId="87" priority="50" stopIfTrue="1" operator="containsText" text="Y">
      <formula>NOT(ISERROR(SEARCH("Y",X15)))</formula>
    </cfRule>
  </conditionalFormatting>
  <conditionalFormatting sqref="X37:X39 X15:X20">
    <cfRule type="containsText" dxfId="86" priority="52" stopIfTrue="1" operator="containsText" text="A">
      <formula>NOT(ISERROR(SEARCH("A",X15)))</formula>
    </cfRule>
    <cfRule type="containsText" dxfId="85" priority="53" stopIfTrue="1" operator="containsText" text="N">
      <formula>NOT(ISERROR(SEARCH("N",X15)))</formula>
    </cfRule>
    <cfRule type="cellIs" priority="54" operator="equal">
      <formula>$BV$138</formula>
    </cfRule>
    <cfRule type="containsText" dxfId="84" priority="55" stopIfTrue="1" operator="containsText" text="Y">
      <formula>NOT(ISERROR(SEARCH("Y",X15)))</formula>
    </cfRule>
  </conditionalFormatting>
  <conditionalFormatting sqref="X23 X33:X40 X46:X48 X50 X52 X54 X56 X27">
    <cfRule type="cellIs" dxfId="83" priority="56" operator="equal">
      <formula>$BV$137</formula>
    </cfRule>
  </conditionalFormatting>
  <conditionalFormatting sqref="X23 X33:X40 X46:X48 X50 X52 X54 X56 X27">
    <cfRule type="cellIs" dxfId="82" priority="57" operator="equal">
      <formula>$BV$138</formula>
    </cfRule>
  </conditionalFormatting>
  <conditionalFormatting sqref="X23 X33:X40 X46:X48 X50 X52 X54 X56 X27">
    <cfRule type="cellIs" dxfId="81" priority="58" operator="equal">
      <formula>$BV$139</formula>
    </cfRule>
  </conditionalFormatting>
  <conditionalFormatting sqref="X11">
    <cfRule type="cellIs" dxfId="80" priority="59" stopIfTrue="1" operator="equal">
      <formula>$BV$142</formula>
    </cfRule>
    <cfRule type="cellIs" dxfId="79" priority="60" stopIfTrue="1" operator="equal">
      <formula>$BV$141</formula>
    </cfRule>
  </conditionalFormatting>
  <conditionalFormatting sqref="AC11:AC12">
    <cfRule type="expression" dxfId="78" priority="39">
      <formula>$O$14="M"</formula>
    </cfRule>
  </conditionalFormatting>
  <conditionalFormatting sqref="AB37:AB39 AB15:AB20">
    <cfRule type="containsText" dxfId="77" priority="37" operator="containsText" text="J">
      <formula>NOT(ISERROR(SEARCH("J",AB15)))</formula>
    </cfRule>
    <cfRule type="containsText" dxfId="76" priority="38" stopIfTrue="1" operator="containsText" text="Y">
      <formula>NOT(ISERROR(SEARCH("Y",AB15)))</formula>
    </cfRule>
  </conditionalFormatting>
  <conditionalFormatting sqref="AB37:AB39 AB15:AB20">
    <cfRule type="containsText" dxfId="75" priority="40" stopIfTrue="1" operator="containsText" text="A">
      <formula>NOT(ISERROR(SEARCH("A",AB15)))</formula>
    </cfRule>
    <cfRule type="containsText" dxfId="74" priority="41" stopIfTrue="1" operator="containsText" text="N">
      <formula>NOT(ISERROR(SEARCH("N",AB15)))</formula>
    </cfRule>
    <cfRule type="cellIs" priority="42" operator="equal">
      <formula>$BV$138</formula>
    </cfRule>
    <cfRule type="containsText" dxfId="73" priority="43" stopIfTrue="1" operator="containsText" text="Y">
      <formula>NOT(ISERROR(SEARCH("Y",AB15)))</formula>
    </cfRule>
  </conditionalFormatting>
  <conditionalFormatting sqref="AB23 AB33:AB40 AB46:AB48 AB50 AB52 AB54 AB56 AB27">
    <cfRule type="cellIs" dxfId="72" priority="44" operator="equal">
      <formula>$BV$137</formula>
    </cfRule>
  </conditionalFormatting>
  <conditionalFormatting sqref="AB23 AB33:AB40 AB46:AB48 AB50 AB52 AB54 AB56 AB27">
    <cfRule type="cellIs" dxfId="71" priority="45" operator="equal">
      <formula>$BV$138</formula>
    </cfRule>
  </conditionalFormatting>
  <conditionalFormatting sqref="AB23 AB33:AB40 AB46:AB48 AB50 AB52 AB54 AB56 AB27">
    <cfRule type="cellIs" dxfId="70" priority="46" operator="equal">
      <formula>$BV$139</formula>
    </cfRule>
  </conditionalFormatting>
  <conditionalFormatting sqref="AB11">
    <cfRule type="cellIs" dxfId="69" priority="47" stopIfTrue="1" operator="equal">
      <formula>$BV$142</formula>
    </cfRule>
    <cfRule type="cellIs" dxfId="68" priority="48" stopIfTrue="1" operator="equal">
      <formula>$BV$141</formula>
    </cfRule>
  </conditionalFormatting>
  <conditionalFormatting sqref="AF11:AF12">
    <cfRule type="expression" dxfId="67" priority="27">
      <formula>$O$14="M"</formula>
    </cfRule>
  </conditionalFormatting>
  <conditionalFormatting sqref="AE37:AE39 AE15:AE20">
    <cfRule type="containsText" dxfId="66" priority="25" operator="containsText" text="J">
      <formula>NOT(ISERROR(SEARCH("J",AE15)))</formula>
    </cfRule>
    <cfRule type="containsText" dxfId="65" priority="26" stopIfTrue="1" operator="containsText" text="Y">
      <formula>NOT(ISERROR(SEARCH("Y",AE15)))</formula>
    </cfRule>
  </conditionalFormatting>
  <conditionalFormatting sqref="AE37:AE39 AE15:AE20">
    <cfRule type="containsText" dxfId="64" priority="28" stopIfTrue="1" operator="containsText" text="A">
      <formula>NOT(ISERROR(SEARCH("A",AE15)))</formula>
    </cfRule>
    <cfRule type="containsText" dxfId="63" priority="29" stopIfTrue="1" operator="containsText" text="N">
      <formula>NOT(ISERROR(SEARCH("N",AE15)))</formula>
    </cfRule>
    <cfRule type="cellIs" priority="30" operator="equal">
      <formula>$BV$138</formula>
    </cfRule>
    <cfRule type="containsText" dxfId="62" priority="31" stopIfTrue="1" operator="containsText" text="Y">
      <formula>NOT(ISERROR(SEARCH("Y",AE15)))</formula>
    </cfRule>
  </conditionalFormatting>
  <conditionalFormatting sqref="AE23 AE33:AE40 AE46:AE48 AE50 AE52 AE54 AE56 AE27">
    <cfRule type="cellIs" dxfId="61" priority="32" operator="equal">
      <formula>$BV$137</formula>
    </cfRule>
  </conditionalFormatting>
  <conditionalFormatting sqref="AE23 AE33:AE40 AE46:AE48 AE50 AE52 AE54 AE56 AE27">
    <cfRule type="cellIs" dxfId="60" priority="33" operator="equal">
      <formula>$BV$138</formula>
    </cfRule>
  </conditionalFormatting>
  <conditionalFormatting sqref="AE23 AE33:AE40 AE46:AE48 AE50 AE52 AE54 AE56 AE27">
    <cfRule type="cellIs" dxfId="59" priority="34" operator="equal">
      <formula>$BV$139</formula>
    </cfRule>
  </conditionalFormatting>
  <conditionalFormatting sqref="AE11">
    <cfRule type="cellIs" dxfId="58" priority="35" stopIfTrue="1" operator="equal">
      <formula>$BV$142</formula>
    </cfRule>
    <cfRule type="cellIs" dxfId="57" priority="36" stopIfTrue="1" operator="equal">
      <formula>$BV$141</formula>
    </cfRule>
  </conditionalFormatting>
  <conditionalFormatting sqref="AI11:AI12">
    <cfRule type="expression" dxfId="56" priority="15">
      <formula>$O$14="M"</formula>
    </cfRule>
  </conditionalFormatting>
  <conditionalFormatting sqref="AH37:AH39 AH15:AH20">
    <cfRule type="containsText" dxfId="55" priority="13" operator="containsText" text="J">
      <formula>NOT(ISERROR(SEARCH("J",AH15)))</formula>
    </cfRule>
    <cfRule type="containsText" dxfId="54" priority="14" stopIfTrue="1" operator="containsText" text="Y">
      <formula>NOT(ISERROR(SEARCH("Y",AH15)))</formula>
    </cfRule>
  </conditionalFormatting>
  <conditionalFormatting sqref="AH37:AH39 AH15:AH20">
    <cfRule type="containsText" dxfId="53" priority="16" stopIfTrue="1" operator="containsText" text="A">
      <formula>NOT(ISERROR(SEARCH("A",AH15)))</formula>
    </cfRule>
    <cfRule type="containsText" dxfId="52" priority="17" stopIfTrue="1" operator="containsText" text="N">
      <formula>NOT(ISERROR(SEARCH("N",AH15)))</formula>
    </cfRule>
    <cfRule type="cellIs" priority="18" operator="equal">
      <formula>$BV$138</formula>
    </cfRule>
    <cfRule type="containsText" dxfId="51" priority="19" stopIfTrue="1" operator="containsText" text="Y">
      <formula>NOT(ISERROR(SEARCH("Y",AH15)))</formula>
    </cfRule>
  </conditionalFormatting>
  <conditionalFormatting sqref="AH23 AH33:AH40 AH46:AH48 AH50 AH52 AH54 AH56 AH27">
    <cfRule type="cellIs" dxfId="50" priority="20" operator="equal">
      <formula>$BV$137</formula>
    </cfRule>
  </conditionalFormatting>
  <conditionalFormatting sqref="AH23 AH33:AH40 AH46:AH48 AH50 AH52 AH54 AH56 AH27">
    <cfRule type="cellIs" dxfId="49" priority="21" operator="equal">
      <formula>$BV$138</formula>
    </cfRule>
  </conditionalFormatting>
  <conditionalFormatting sqref="AH23 AH33:AH40 AH46:AH48 AH50 AH52 AH54 AH56 AH27">
    <cfRule type="cellIs" dxfId="48" priority="22" operator="equal">
      <formula>$BV$139</formula>
    </cfRule>
  </conditionalFormatting>
  <conditionalFormatting sqref="AH11">
    <cfRule type="cellIs" dxfId="47" priority="23" stopIfTrue="1" operator="equal">
      <formula>$BV$142</formula>
    </cfRule>
    <cfRule type="cellIs" dxfId="46" priority="24" stopIfTrue="1" operator="equal">
      <formula>$BV$141</formula>
    </cfRule>
  </conditionalFormatting>
  <conditionalFormatting sqref="AL11:AL12">
    <cfRule type="expression" dxfId="45" priority="3">
      <formula>$O$14="M"</formula>
    </cfRule>
  </conditionalFormatting>
  <conditionalFormatting sqref="AK37:AK39 AK15:AK20">
    <cfRule type="containsText" dxfId="44" priority="1" operator="containsText" text="J">
      <formula>NOT(ISERROR(SEARCH("J",AK15)))</formula>
    </cfRule>
    <cfRule type="containsText" dxfId="43" priority="2" stopIfTrue="1" operator="containsText" text="Y">
      <formula>NOT(ISERROR(SEARCH("Y",AK15)))</formula>
    </cfRule>
  </conditionalFormatting>
  <conditionalFormatting sqref="AK37:AK39 AK15:AK20">
    <cfRule type="containsText" dxfId="42" priority="4" stopIfTrue="1" operator="containsText" text="A">
      <formula>NOT(ISERROR(SEARCH("A",AK15)))</formula>
    </cfRule>
    <cfRule type="containsText" dxfId="41" priority="5" stopIfTrue="1" operator="containsText" text="N">
      <formula>NOT(ISERROR(SEARCH("N",AK15)))</formula>
    </cfRule>
    <cfRule type="cellIs" priority="6" operator="equal">
      <formula>$BV$138</formula>
    </cfRule>
    <cfRule type="containsText" dxfId="40" priority="7" stopIfTrue="1" operator="containsText" text="Y">
      <formula>NOT(ISERROR(SEARCH("Y",AK15)))</formula>
    </cfRule>
  </conditionalFormatting>
  <conditionalFormatting sqref="AK23 AK33:AK40 AK46:AK48 AK50 AK52 AK54 AK56 AK27">
    <cfRule type="cellIs" dxfId="39" priority="8" operator="equal">
      <formula>$BV$137</formula>
    </cfRule>
  </conditionalFormatting>
  <conditionalFormatting sqref="AK23 AK33:AK40 AK46:AK48 AK50 AK52 AK54 AK56 AK27">
    <cfRule type="cellIs" dxfId="38" priority="9" operator="equal">
      <formula>$BV$138</formula>
    </cfRule>
  </conditionalFormatting>
  <conditionalFormatting sqref="AK23 AK33:AK40 AK46:AK48 AK50 AK52 AK54 AK56 AK27">
    <cfRule type="cellIs" dxfId="37" priority="10" operator="equal">
      <formula>$BV$139</formula>
    </cfRule>
  </conditionalFormatting>
  <conditionalFormatting sqref="AK11">
    <cfRule type="cellIs" dxfId="36" priority="11" stopIfTrue="1" operator="equal">
      <formula>$BV$142</formula>
    </cfRule>
    <cfRule type="cellIs" dxfId="35" priority="12" stopIfTrue="1" operator="equal">
      <formula>$BV$141</formula>
    </cfRule>
  </conditionalFormatting>
  <pageMargins left="0.7" right="0.7" top="0.75" bottom="0.75" header="0.3" footer="0.3"/>
</worksheet>
</file>

<file path=xl/worksheets/sheet6.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2">
    <tabColor theme="4"/>
    <pageSetUpPr fitToPage="1"/>
  </sheetPr>
  <dimension ref="A1:AN142"/>
  <sheetViews>
    <sheetView showGridLines="0" showRowColHeaders="0" topLeftCell="B1" zoomScale="90" zoomScaleNormal="90" workbookViewId="0">
      <selection activeCell="A41" sqref="A41:XFD41"/>
    </sheetView>
  </sheetViews>
  <sheetFormatPr baseColWidth="10" defaultColWidth="0" defaultRowHeight="0" customHeight="1" zeroHeight="1"/>
  <cols>
    <col min="1" max="1" width="1.33203125" style="619" customWidth="1"/>
    <col min="2" max="2" width="25.33203125" style="619" customWidth="1"/>
    <col min="3" max="3" width="10.6640625" style="619" customWidth="1"/>
    <col min="4" max="4" width="6.6640625" style="619" customWidth="1"/>
    <col min="5" max="5" width="7.5" style="619" customWidth="1"/>
    <col min="6" max="7" width="6.6640625" style="619" customWidth="1"/>
    <col min="8" max="8" width="16.6640625" style="619" customWidth="1"/>
    <col min="9" max="10" width="9.33203125" style="619" customWidth="1"/>
    <col min="11" max="11" width="15.5" style="619" customWidth="1"/>
    <col min="12" max="12" width="13.6640625" style="619" customWidth="1"/>
    <col min="13" max="13" width="0.5" style="619" customWidth="1"/>
    <col min="14" max="16" width="9.33203125" style="617" hidden="1" customWidth="1"/>
    <col min="17" max="17" width="9.33203125" style="618" hidden="1" customWidth="1"/>
    <col min="18" max="20" width="9.33203125" style="617" hidden="1" customWidth="1"/>
    <col min="21" max="21" width="12.6640625" style="617" hidden="1" customWidth="1"/>
    <col min="22" max="40" width="9.33203125" style="617" hidden="1" customWidth="1"/>
    <col min="41" max="16384" width="9.33203125" style="619" hidden="1"/>
  </cols>
  <sheetData>
    <row r="1" spans="2:17" ht="15.75" customHeight="1">
      <c r="B1" s="1124" t="s">
        <v>629</v>
      </c>
      <c r="C1" s="1124"/>
      <c r="D1" s="1124"/>
      <c r="E1" s="1124"/>
      <c r="F1" s="1124"/>
      <c r="G1" s="1124"/>
      <c r="H1" s="1124"/>
      <c r="I1" s="1124"/>
      <c r="J1" s="622"/>
      <c r="K1" s="622"/>
      <c r="L1" s="622"/>
      <c r="M1" s="622"/>
    </row>
    <row r="2" spans="2:17" ht="16" thickBot="1">
      <c r="B2" s="1124"/>
      <c r="C2" s="1124"/>
      <c r="D2" s="1124"/>
      <c r="E2" s="1124"/>
      <c r="F2" s="1124"/>
      <c r="G2" s="1124"/>
      <c r="H2" s="1124"/>
      <c r="I2" s="1124"/>
      <c r="Q2" s="618" t="s">
        <v>457</v>
      </c>
    </row>
    <row r="3" spans="2:17" ht="4.5" customHeight="1">
      <c r="B3" s="1125"/>
      <c r="C3" s="1126"/>
      <c r="D3" s="1126"/>
      <c r="E3" s="1126"/>
      <c r="F3" s="1126"/>
      <c r="G3" s="1126"/>
      <c r="H3" s="1126"/>
      <c r="I3" s="1126"/>
      <c r="J3" s="1126"/>
      <c r="K3" s="1126"/>
      <c r="L3" s="1127"/>
      <c r="M3" s="623"/>
      <c r="Q3" s="618" t="s">
        <v>457</v>
      </c>
    </row>
    <row r="4" spans="2:17" ht="15" customHeight="1">
      <c r="B4" s="1128" t="s">
        <v>651</v>
      </c>
      <c r="C4" s="1129"/>
      <c r="D4" s="1129"/>
      <c r="E4" s="1129"/>
      <c r="F4" s="1129"/>
      <c r="G4" s="1129"/>
      <c r="H4" s="912" t="s">
        <v>410</v>
      </c>
      <c r="I4" s="1130"/>
      <c r="J4" s="1130"/>
      <c r="K4" s="912" t="s">
        <v>654</v>
      </c>
      <c r="L4" s="913"/>
      <c r="M4" s="624"/>
      <c r="Q4" s="618" t="s">
        <v>496</v>
      </c>
    </row>
    <row r="5" spans="2:17" ht="15" customHeight="1">
      <c r="B5" s="628" t="s">
        <v>404</v>
      </c>
      <c r="C5" s="1131"/>
      <c r="D5" s="1131"/>
      <c r="E5" s="1131"/>
      <c r="F5" s="1131"/>
      <c r="G5" s="1131"/>
      <c r="H5" s="1132" t="s">
        <v>403</v>
      </c>
      <c r="I5" s="1132"/>
      <c r="J5" s="1133"/>
      <c r="K5" s="1133"/>
      <c r="L5" s="1134"/>
      <c r="Q5" s="618" t="s">
        <v>497</v>
      </c>
    </row>
    <row r="6" spans="2:17" ht="15" customHeight="1">
      <c r="B6" s="627" t="s">
        <v>248</v>
      </c>
      <c r="C6" s="665"/>
      <c r="D6" s="646"/>
      <c r="E6" s="1108" t="s">
        <v>251</v>
      </c>
      <c r="F6" s="1108"/>
      <c r="G6" s="1108"/>
      <c r="H6" s="1109"/>
      <c r="I6" s="1110"/>
      <c r="J6" s="1110"/>
      <c r="K6" s="1110"/>
      <c r="L6" s="1111"/>
      <c r="Q6" s="618" t="s">
        <v>498</v>
      </c>
    </row>
    <row r="7" spans="2:17" ht="16" thickBot="1">
      <c r="B7" s="629" t="s">
        <v>421</v>
      </c>
      <c r="C7" s="1112"/>
      <c r="D7" s="1113"/>
      <c r="E7" s="1113"/>
      <c r="F7" s="1113"/>
      <c r="G7" s="1113"/>
      <c r="H7" s="1113"/>
      <c r="I7" s="1113"/>
      <c r="J7" s="1113"/>
      <c r="K7" s="1113"/>
      <c r="L7" s="1114"/>
      <c r="Q7" s="618" t="s">
        <v>499</v>
      </c>
    </row>
    <row r="8" spans="2:17" ht="15.75" customHeight="1" thickBot="1">
      <c r="B8" s="1115" t="s">
        <v>397</v>
      </c>
      <c r="C8" s="1116"/>
      <c r="D8" s="1116"/>
      <c r="E8" s="1116"/>
      <c r="F8" s="1116"/>
      <c r="G8" s="1116"/>
      <c r="H8" s="1116"/>
      <c r="I8" s="1116"/>
      <c r="J8" s="1116"/>
      <c r="K8" s="1116"/>
      <c r="L8" s="1117"/>
      <c r="M8" s="624"/>
      <c r="Q8" s="618" t="s">
        <v>470</v>
      </c>
    </row>
    <row r="9" spans="2:17" ht="15">
      <c r="B9" s="1118" t="s">
        <v>405</v>
      </c>
      <c r="C9" s="1119"/>
      <c r="D9" s="1120" t="s">
        <v>406</v>
      </c>
      <c r="E9" s="1121"/>
      <c r="F9" s="1121"/>
      <c r="G9" s="1119"/>
      <c r="H9" s="1122" t="s">
        <v>407</v>
      </c>
      <c r="I9" s="1122"/>
      <c r="J9" s="1122"/>
      <c r="K9" s="1122" t="s">
        <v>408</v>
      </c>
      <c r="L9" s="1123"/>
      <c r="M9" s="625"/>
      <c r="Q9" s="618" t="s">
        <v>457</v>
      </c>
    </row>
    <row r="10" spans="2:17" ht="15" customHeight="1">
      <c r="B10" s="1135"/>
      <c r="C10" s="1136"/>
      <c r="D10" s="1137"/>
      <c r="E10" s="1138"/>
      <c r="F10" s="1138"/>
      <c r="G10" s="1139"/>
      <c r="H10" s="1140"/>
      <c r="I10" s="1140"/>
      <c r="J10" s="1140"/>
      <c r="K10" s="1140"/>
      <c r="L10" s="1141"/>
      <c r="M10" s="625"/>
      <c r="Q10" s="618" t="s">
        <v>462</v>
      </c>
    </row>
    <row r="11" spans="2:17" ht="15" customHeight="1">
      <c r="B11" s="1135"/>
      <c r="C11" s="1136"/>
      <c r="D11" s="1137"/>
      <c r="E11" s="1138"/>
      <c r="F11" s="1138"/>
      <c r="G11" s="1139"/>
      <c r="H11" s="1140"/>
      <c r="I11" s="1140"/>
      <c r="J11" s="1140"/>
      <c r="K11" s="1140"/>
      <c r="L11" s="1141"/>
      <c r="M11" s="625"/>
      <c r="Q11" s="618" t="s">
        <v>462</v>
      </c>
    </row>
    <row r="12" spans="2:17" ht="15">
      <c r="B12" s="1135"/>
      <c r="C12" s="1136"/>
      <c r="D12" s="1137"/>
      <c r="E12" s="1138"/>
      <c r="F12" s="1138"/>
      <c r="G12" s="1139"/>
      <c r="H12" s="1140"/>
      <c r="I12" s="1140"/>
      <c r="J12" s="1140"/>
      <c r="K12" s="1140"/>
      <c r="L12" s="1141"/>
      <c r="M12" s="625"/>
      <c r="Q12" s="618" t="s">
        <v>462</v>
      </c>
    </row>
    <row r="13" spans="2:17" ht="16" thickBot="1">
      <c r="B13" s="1142"/>
      <c r="C13" s="1143"/>
      <c r="D13" s="1144"/>
      <c r="E13" s="1145"/>
      <c r="F13" s="1145"/>
      <c r="G13" s="1146"/>
      <c r="H13" s="1147"/>
      <c r="I13" s="1147"/>
      <c r="J13" s="1147"/>
      <c r="K13" s="1147"/>
      <c r="L13" s="1148"/>
      <c r="M13" s="625"/>
      <c r="Q13" s="618" t="s">
        <v>463</v>
      </c>
    </row>
    <row r="14" spans="2:17" ht="15.75" customHeight="1" thickBot="1">
      <c r="B14" s="1155" t="s">
        <v>409</v>
      </c>
      <c r="C14" s="1156"/>
      <c r="D14" s="1156"/>
      <c r="E14" s="1156"/>
      <c r="F14" s="1156"/>
      <c r="G14" s="1156"/>
      <c r="H14" s="1156"/>
      <c r="I14" s="1156"/>
      <c r="J14" s="1156"/>
      <c r="K14" s="1129"/>
      <c r="L14" s="1157"/>
      <c r="M14" s="625"/>
      <c r="Q14" s="618" t="s">
        <v>469</v>
      </c>
    </row>
    <row r="15" spans="2:17" ht="15">
      <c r="B15" s="1158"/>
      <c r="C15" s="1159"/>
      <c r="D15" s="1159"/>
      <c r="E15" s="1159"/>
      <c r="F15" s="1159"/>
      <c r="G15" s="1159"/>
      <c r="H15" s="1159"/>
      <c r="I15" s="1159"/>
      <c r="J15" s="1159"/>
      <c r="K15" s="643" t="s">
        <v>49</v>
      </c>
      <c r="L15" s="632"/>
      <c r="M15" s="625"/>
      <c r="Q15" s="618" t="s">
        <v>471</v>
      </c>
    </row>
    <row r="16" spans="2:17" ht="18" customHeight="1">
      <c r="B16" s="1158"/>
      <c r="C16" s="1159"/>
      <c r="D16" s="1159"/>
      <c r="E16" s="1159"/>
      <c r="F16" s="1159"/>
      <c r="G16" s="1159"/>
      <c r="H16" s="1159"/>
      <c r="I16" s="1159"/>
      <c r="J16" s="1159"/>
      <c r="K16" s="644" t="s">
        <v>50</v>
      </c>
      <c r="L16" s="633"/>
      <c r="M16" s="625"/>
      <c r="Q16" s="618" t="s">
        <v>468</v>
      </c>
    </row>
    <row r="17" spans="2:17" ht="15" customHeight="1">
      <c r="B17" s="1158"/>
      <c r="C17" s="1159"/>
      <c r="D17" s="1159"/>
      <c r="E17" s="1159"/>
      <c r="F17" s="1159"/>
      <c r="G17" s="1159"/>
      <c r="H17" s="1159"/>
      <c r="I17" s="1159"/>
      <c r="J17" s="1159"/>
      <c r="K17" s="644" t="s">
        <v>51</v>
      </c>
      <c r="L17" s="633"/>
      <c r="M17" s="625"/>
      <c r="Q17" s="618" t="s">
        <v>468</v>
      </c>
    </row>
    <row r="18" spans="2:17" ht="16" thickBot="1">
      <c r="B18" s="1158"/>
      <c r="C18" s="1159"/>
      <c r="D18" s="1159"/>
      <c r="E18" s="1159"/>
      <c r="F18" s="1159"/>
      <c r="G18" s="1159"/>
      <c r="H18" s="1159"/>
      <c r="I18" s="1159"/>
      <c r="J18" s="1159"/>
      <c r="K18" s="645" t="s">
        <v>52</v>
      </c>
      <c r="L18" s="615"/>
      <c r="M18" s="625"/>
      <c r="Q18" s="618" t="s">
        <v>468</v>
      </c>
    </row>
    <row r="19" spans="2:17" ht="16" thickBot="1">
      <c r="B19" s="1160" t="s">
        <v>424</v>
      </c>
      <c r="C19" s="1161"/>
      <c r="D19" s="1161"/>
      <c r="E19" s="1161"/>
      <c r="F19" s="1161"/>
      <c r="G19" s="1161"/>
      <c r="H19" s="1161"/>
      <c r="I19" s="1161"/>
      <c r="J19" s="1161"/>
      <c r="K19" s="1161"/>
      <c r="L19" s="1162"/>
      <c r="M19" s="625"/>
      <c r="Q19" s="618" t="s">
        <v>479</v>
      </c>
    </row>
    <row r="20" spans="2:17" ht="15">
      <c r="B20" s="649" t="s">
        <v>438</v>
      </c>
      <c r="C20" s="650" t="s">
        <v>439</v>
      </c>
      <c r="D20" s="650" t="s">
        <v>0</v>
      </c>
      <c r="E20" s="650" t="s">
        <v>440</v>
      </c>
      <c r="F20" s="647" t="s">
        <v>441</v>
      </c>
      <c r="G20" s="1163" t="s">
        <v>451</v>
      </c>
      <c r="H20" s="1163"/>
      <c r="I20" s="1163"/>
      <c r="J20" s="1163"/>
      <c r="K20" s="1163"/>
      <c r="L20" s="1164"/>
      <c r="M20" s="625"/>
      <c r="Q20" s="618" t="s">
        <v>480</v>
      </c>
    </row>
    <row r="21" spans="2:17" ht="15">
      <c r="B21" s="657" t="s">
        <v>454</v>
      </c>
      <c r="C21" s="648" t="s">
        <v>450</v>
      </c>
      <c r="D21" s="658"/>
      <c r="E21" s="658"/>
      <c r="F21" s="658"/>
      <c r="G21" s="1149"/>
      <c r="H21" s="1150"/>
      <c r="I21" s="1150"/>
      <c r="J21" s="1150"/>
      <c r="K21" s="1150"/>
      <c r="L21" s="1151"/>
      <c r="M21" s="625"/>
      <c r="Q21" s="618" t="s">
        <v>500</v>
      </c>
    </row>
    <row r="22" spans="2:17" ht="15">
      <c r="B22" s="657" t="s">
        <v>455</v>
      </c>
      <c r="C22" s="648" t="s">
        <v>450</v>
      </c>
      <c r="D22" s="658"/>
      <c r="E22" s="658"/>
      <c r="F22" s="658"/>
      <c r="G22" s="1149"/>
      <c r="H22" s="1150"/>
      <c r="I22" s="1150"/>
      <c r="J22" s="1150"/>
      <c r="K22" s="1150"/>
      <c r="L22" s="1151"/>
      <c r="M22" s="625"/>
      <c r="Q22" s="618" t="s">
        <v>472</v>
      </c>
    </row>
    <row r="23" spans="2:17" ht="15">
      <c r="B23" s="657" t="s">
        <v>456</v>
      </c>
      <c r="C23" s="648" t="s">
        <v>450</v>
      </c>
      <c r="D23" s="658"/>
      <c r="E23" s="658"/>
      <c r="F23" s="658"/>
      <c r="G23" s="1149"/>
      <c r="H23" s="1150"/>
      <c r="I23" s="1150"/>
      <c r="J23" s="1150"/>
      <c r="K23" s="1150"/>
      <c r="L23" s="1151"/>
      <c r="M23" s="625"/>
      <c r="Q23" s="618" t="s">
        <v>473</v>
      </c>
    </row>
    <row r="24" spans="2:17" ht="15">
      <c r="B24" s="651" t="s">
        <v>442</v>
      </c>
      <c r="C24" s="648" t="s">
        <v>450</v>
      </c>
      <c r="D24" s="653"/>
      <c r="E24" s="653"/>
      <c r="F24" s="653"/>
      <c r="G24" s="1152"/>
      <c r="H24" s="1153"/>
      <c r="I24" s="1153"/>
      <c r="J24" s="1153"/>
      <c r="K24" s="1153"/>
      <c r="L24" s="1154"/>
      <c r="M24" s="625"/>
      <c r="Q24" s="618" t="s">
        <v>474</v>
      </c>
    </row>
    <row r="25" spans="2:17" ht="15">
      <c r="B25" s="651" t="s">
        <v>443</v>
      </c>
      <c r="C25" s="648" t="s">
        <v>450</v>
      </c>
      <c r="D25" s="653"/>
      <c r="E25" s="653"/>
      <c r="F25" s="653"/>
      <c r="G25" s="1152"/>
      <c r="H25" s="1153"/>
      <c r="I25" s="1153"/>
      <c r="J25" s="1153"/>
      <c r="K25" s="1153"/>
      <c r="L25" s="1154"/>
      <c r="M25" s="625"/>
      <c r="Q25" s="618" t="s">
        <v>475</v>
      </c>
    </row>
    <row r="26" spans="2:17" ht="15">
      <c r="B26" s="651" t="s">
        <v>444</v>
      </c>
      <c r="C26" s="648" t="s">
        <v>450</v>
      </c>
      <c r="D26" s="653"/>
      <c r="E26" s="653"/>
      <c r="F26" s="653"/>
      <c r="G26" s="1152"/>
      <c r="H26" s="1153"/>
      <c r="I26" s="1153"/>
      <c r="J26" s="1153"/>
      <c r="K26" s="1153"/>
      <c r="L26" s="1154"/>
      <c r="M26" s="625"/>
      <c r="Q26" s="618" t="s">
        <v>476</v>
      </c>
    </row>
    <row r="27" spans="2:17" ht="15">
      <c r="B27" s="651" t="s">
        <v>445</v>
      </c>
      <c r="C27" s="648" t="s">
        <v>450</v>
      </c>
      <c r="D27" s="653"/>
      <c r="E27" s="653"/>
      <c r="F27" s="653"/>
      <c r="G27" s="1152"/>
      <c r="H27" s="1153"/>
      <c r="I27" s="1153"/>
      <c r="J27" s="1153"/>
      <c r="K27" s="1153"/>
      <c r="L27" s="1154"/>
      <c r="M27" s="625"/>
      <c r="Q27" s="618" t="s">
        <v>477</v>
      </c>
    </row>
    <row r="28" spans="2:17" ht="15">
      <c r="B28" s="651" t="s">
        <v>446</v>
      </c>
      <c r="C28" s="648" t="s">
        <v>450</v>
      </c>
      <c r="D28" s="653"/>
      <c r="E28" s="653"/>
      <c r="F28" s="653"/>
      <c r="G28" s="1152"/>
      <c r="H28" s="1153"/>
      <c r="I28" s="1153"/>
      <c r="J28" s="1153"/>
      <c r="K28" s="1153"/>
      <c r="L28" s="1154"/>
      <c r="M28" s="625"/>
      <c r="Q28" s="618" t="s">
        <v>478</v>
      </c>
    </row>
    <row r="29" spans="2:17" ht="15">
      <c r="B29" s="651" t="s">
        <v>447</v>
      </c>
      <c r="C29" s="648" t="s">
        <v>450</v>
      </c>
      <c r="D29" s="653"/>
      <c r="E29" s="653"/>
      <c r="F29" s="653"/>
      <c r="G29" s="1152"/>
      <c r="H29" s="1153"/>
      <c r="I29" s="1153"/>
      <c r="J29" s="1153"/>
      <c r="K29" s="1153"/>
      <c r="L29" s="1154"/>
      <c r="M29" s="625"/>
      <c r="Q29" s="618" t="s">
        <v>484</v>
      </c>
    </row>
    <row r="30" spans="2:17" ht="15">
      <c r="B30" s="651" t="s">
        <v>448</v>
      </c>
      <c r="C30" s="648" t="s">
        <v>450</v>
      </c>
      <c r="D30" s="653"/>
      <c r="E30" s="653"/>
      <c r="F30" s="653"/>
      <c r="G30" s="1152"/>
      <c r="H30" s="1153"/>
      <c r="I30" s="1153"/>
      <c r="J30" s="1153"/>
      <c r="K30" s="1153"/>
      <c r="L30" s="1154"/>
      <c r="M30" s="625"/>
      <c r="Q30" s="618" t="s">
        <v>485</v>
      </c>
    </row>
    <row r="31" spans="2:17" ht="16" thickBot="1">
      <c r="B31" s="1171" t="s">
        <v>449</v>
      </c>
      <c r="C31" s="1172"/>
      <c r="D31" s="614">
        <f>SUM(D21:D30)</f>
        <v>0</v>
      </c>
      <c r="E31" s="614">
        <f>SUM(E21:E30)</f>
        <v>0</v>
      </c>
      <c r="F31" s="614">
        <f>SUM(F21:F30)</f>
        <v>0</v>
      </c>
      <c r="G31" s="1173"/>
      <c r="H31" s="1174"/>
      <c r="I31" s="1174"/>
      <c r="J31" s="1174"/>
      <c r="K31" s="1174"/>
      <c r="L31" s="1175"/>
      <c r="M31" s="625"/>
      <c r="Q31" s="618" t="s">
        <v>486</v>
      </c>
    </row>
    <row r="32" spans="2:17" ht="15" customHeight="1">
      <c r="B32" s="1176" t="s">
        <v>630</v>
      </c>
      <c r="C32" s="1177"/>
      <c r="D32" s="1177"/>
      <c r="E32" s="1177"/>
      <c r="F32" s="1177"/>
      <c r="G32" s="1178"/>
      <c r="H32" s="1178"/>
      <c r="I32" s="1179" t="s">
        <v>31</v>
      </c>
      <c r="J32" s="1180"/>
      <c r="K32" s="1181"/>
      <c r="L32" s="652" t="s">
        <v>313</v>
      </c>
      <c r="M32" s="625"/>
      <c r="Q32" s="618" t="s">
        <v>481</v>
      </c>
    </row>
    <row r="33" spans="2:17" ht="15" customHeight="1">
      <c r="B33" s="1165"/>
      <c r="C33" s="1166"/>
      <c r="D33" s="1166"/>
      <c r="E33" s="1166"/>
      <c r="F33" s="1166"/>
      <c r="G33" s="1167"/>
      <c r="H33" s="1167"/>
      <c r="I33" s="1167"/>
      <c r="J33" s="1167"/>
      <c r="K33" s="1167"/>
      <c r="L33" s="637"/>
      <c r="M33" s="625"/>
      <c r="Q33" s="618" t="s">
        <v>464</v>
      </c>
    </row>
    <row r="34" spans="2:17" ht="15" customHeight="1">
      <c r="B34" s="1168"/>
      <c r="C34" s="1169"/>
      <c r="D34" s="1169"/>
      <c r="E34" s="1169"/>
      <c r="F34" s="1169"/>
      <c r="G34" s="1169"/>
      <c r="H34" s="1166"/>
      <c r="I34" s="1170"/>
      <c r="J34" s="1169"/>
      <c r="K34" s="1166"/>
      <c r="L34" s="637"/>
      <c r="M34" s="625"/>
      <c r="Q34" s="618" t="s">
        <v>464</v>
      </c>
    </row>
    <row r="35" spans="2:17" ht="15" customHeight="1">
      <c r="B35" s="1165"/>
      <c r="C35" s="1166"/>
      <c r="D35" s="1166"/>
      <c r="E35" s="1166"/>
      <c r="F35" s="1166"/>
      <c r="G35" s="1167"/>
      <c r="H35" s="1167"/>
      <c r="I35" s="1167"/>
      <c r="J35" s="1167"/>
      <c r="K35" s="1167"/>
      <c r="L35" s="637"/>
      <c r="M35" s="625"/>
      <c r="Q35" s="618" t="s">
        <v>465</v>
      </c>
    </row>
    <row r="36" spans="2:17" ht="15" customHeight="1">
      <c r="B36" s="1197" t="s">
        <v>425</v>
      </c>
      <c r="C36" s="1198"/>
      <c r="D36" s="1198"/>
      <c r="E36" s="1198"/>
      <c r="F36" s="1198"/>
      <c r="G36" s="1199"/>
      <c r="H36" s="1199"/>
      <c r="I36" s="1200" t="s">
        <v>31</v>
      </c>
      <c r="J36" s="1200"/>
      <c r="K36" s="1200"/>
      <c r="L36" s="630" t="s">
        <v>313</v>
      </c>
      <c r="M36" s="625"/>
      <c r="Q36" s="618" t="s">
        <v>482</v>
      </c>
    </row>
    <row r="37" spans="2:17" ht="15">
      <c r="B37" s="1182"/>
      <c r="C37" s="1183"/>
      <c r="D37" s="1183"/>
      <c r="E37" s="1183"/>
      <c r="F37" s="1183"/>
      <c r="G37" s="1184"/>
      <c r="H37" s="1184"/>
      <c r="I37" s="1184"/>
      <c r="J37" s="1184"/>
      <c r="K37" s="1184"/>
      <c r="L37" s="638"/>
      <c r="M37" s="625"/>
      <c r="Q37" s="618" t="s">
        <v>466</v>
      </c>
    </row>
    <row r="38" spans="2:17" ht="15">
      <c r="B38" s="1182"/>
      <c r="C38" s="1183"/>
      <c r="D38" s="1183"/>
      <c r="E38" s="1183"/>
      <c r="F38" s="1183"/>
      <c r="G38" s="1184"/>
      <c r="H38" s="1184"/>
      <c r="I38" s="1184"/>
      <c r="J38" s="1184"/>
      <c r="K38" s="1184"/>
      <c r="L38" s="638"/>
      <c r="M38" s="625"/>
      <c r="Q38" s="618" t="s">
        <v>466</v>
      </c>
    </row>
    <row r="39" spans="2:17" ht="15">
      <c r="B39" s="1182"/>
      <c r="C39" s="1183"/>
      <c r="D39" s="1183"/>
      <c r="E39" s="1183"/>
      <c r="F39" s="1183"/>
      <c r="G39" s="1184"/>
      <c r="H39" s="1184"/>
      <c r="I39" s="1184"/>
      <c r="J39" s="1184"/>
      <c r="K39" s="1184"/>
      <c r="L39" s="639"/>
      <c r="M39" s="625"/>
      <c r="Q39" s="618" t="s">
        <v>466</v>
      </c>
    </row>
    <row r="40" spans="2:17" ht="15">
      <c r="B40" s="1182"/>
      <c r="C40" s="1183"/>
      <c r="D40" s="1183"/>
      <c r="E40" s="1183"/>
      <c r="F40" s="1183"/>
      <c r="G40" s="1184"/>
      <c r="H40" s="1184"/>
      <c r="I40" s="1184"/>
      <c r="J40" s="1184"/>
      <c r="K40" s="1184"/>
      <c r="L40" s="639"/>
      <c r="M40" s="625"/>
      <c r="Q40" s="618" t="s">
        <v>466</v>
      </c>
    </row>
    <row r="41" spans="2:17" ht="15">
      <c r="B41" s="1182"/>
      <c r="C41" s="1183"/>
      <c r="D41" s="1183"/>
      <c r="E41" s="1183"/>
      <c r="F41" s="1183"/>
      <c r="G41" s="1184"/>
      <c r="H41" s="1184"/>
      <c r="I41" s="1184"/>
      <c r="J41" s="1184"/>
      <c r="K41" s="1184"/>
      <c r="L41" s="639"/>
      <c r="M41" s="625"/>
      <c r="Q41" s="618" t="s">
        <v>467</v>
      </c>
    </row>
    <row r="42" spans="2:17" ht="37.5" customHeight="1" thickBot="1">
      <c r="B42" s="640" t="s">
        <v>453</v>
      </c>
      <c r="C42" s="1185"/>
      <c r="D42" s="1186"/>
      <c r="E42" s="1186"/>
      <c r="F42" s="1186"/>
      <c r="G42" s="1186"/>
      <c r="H42" s="1187"/>
      <c r="I42" s="1188" t="s">
        <v>426</v>
      </c>
      <c r="J42" s="1188"/>
      <c r="K42" s="1189"/>
      <c r="L42" s="1190"/>
      <c r="M42" s="625"/>
      <c r="Q42" s="618" t="s">
        <v>483</v>
      </c>
    </row>
    <row r="43" spans="2:17" ht="18.75" customHeight="1">
      <c r="B43" s="1191" t="s">
        <v>652</v>
      </c>
      <c r="C43" s="1192"/>
      <c r="D43" s="1192"/>
      <c r="E43" s="1192"/>
      <c r="F43" s="1192"/>
      <c r="G43" s="1192"/>
      <c r="H43" s="1192"/>
      <c r="I43" s="1192"/>
      <c r="J43" s="1192"/>
      <c r="K43" s="1192"/>
      <c r="L43" s="1193"/>
      <c r="M43" s="625"/>
      <c r="Q43" s="618" t="s">
        <v>457</v>
      </c>
    </row>
    <row r="44" spans="2:17" ht="15">
      <c r="B44" s="1194"/>
      <c r="C44" s="1195"/>
      <c r="D44" s="1195"/>
      <c r="E44" s="1195"/>
      <c r="F44" s="1195"/>
      <c r="G44" s="1195"/>
      <c r="H44" s="1195"/>
      <c r="I44" s="1195"/>
      <c r="J44" s="1195"/>
      <c r="K44" s="1195"/>
      <c r="L44" s="1196"/>
      <c r="M44" s="625"/>
      <c r="Q44" s="618" t="s">
        <v>457</v>
      </c>
    </row>
    <row r="45" spans="2:17" ht="15">
      <c r="B45" s="1206" t="s">
        <v>612</v>
      </c>
      <c r="C45" s="1207"/>
      <c r="D45" s="1207"/>
      <c r="E45" s="1207"/>
      <c r="F45" s="1207"/>
      <c r="G45" s="1208"/>
      <c r="H45" s="636" t="s">
        <v>411</v>
      </c>
      <c r="I45" s="1209" t="s">
        <v>420</v>
      </c>
      <c r="J45" s="1209"/>
      <c r="K45" s="1209"/>
      <c r="L45" s="631" t="s">
        <v>412</v>
      </c>
      <c r="M45" s="625"/>
      <c r="Q45" s="618" t="s">
        <v>457</v>
      </c>
    </row>
    <row r="46" spans="2:17" ht="15">
      <c r="B46" s="1165"/>
      <c r="C46" s="1166"/>
      <c r="D46" s="1166"/>
      <c r="E46" s="1166"/>
      <c r="F46" s="1166"/>
      <c r="G46" s="1167"/>
      <c r="H46" s="663"/>
      <c r="I46" s="1201"/>
      <c r="J46" s="1201"/>
      <c r="K46" s="1201"/>
      <c r="L46" s="664"/>
      <c r="M46" s="625"/>
      <c r="Q46" s="618" t="s">
        <v>458</v>
      </c>
    </row>
    <row r="47" spans="2:17" ht="15">
      <c r="B47" s="1165"/>
      <c r="C47" s="1166"/>
      <c r="D47" s="1166"/>
      <c r="E47" s="1166"/>
      <c r="F47" s="1166"/>
      <c r="G47" s="1167"/>
      <c r="H47" s="663"/>
      <c r="I47" s="1201"/>
      <c r="J47" s="1201"/>
      <c r="K47" s="1201"/>
      <c r="L47" s="664"/>
      <c r="M47" s="625"/>
      <c r="Q47" s="618" t="s">
        <v>458</v>
      </c>
    </row>
    <row r="48" spans="2:17" ht="15">
      <c r="B48" s="1165"/>
      <c r="C48" s="1166"/>
      <c r="D48" s="1166"/>
      <c r="E48" s="1166"/>
      <c r="F48" s="1166"/>
      <c r="G48" s="1167"/>
      <c r="H48" s="663"/>
      <c r="I48" s="1201"/>
      <c r="J48" s="1201"/>
      <c r="K48" s="1201"/>
      <c r="L48" s="664"/>
      <c r="M48" s="625"/>
      <c r="Q48" s="618" t="s">
        <v>458</v>
      </c>
    </row>
    <row r="49" spans="2:17" ht="15">
      <c r="B49" s="1165"/>
      <c r="C49" s="1166"/>
      <c r="D49" s="1166"/>
      <c r="E49" s="1166"/>
      <c r="F49" s="1166"/>
      <c r="G49" s="1167"/>
      <c r="H49" s="663"/>
      <c r="I49" s="1201"/>
      <c r="J49" s="1201"/>
      <c r="K49" s="1201"/>
      <c r="L49" s="664"/>
      <c r="M49" s="625"/>
      <c r="Q49" s="618" t="s">
        <v>458</v>
      </c>
    </row>
    <row r="50" spans="2:17" ht="15">
      <c r="B50" s="1165"/>
      <c r="C50" s="1166"/>
      <c r="D50" s="1166"/>
      <c r="E50" s="1166"/>
      <c r="F50" s="1166"/>
      <c r="G50" s="1167"/>
      <c r="H50" s="663"/>
      <c r="I50" s="1201"/>
      <c r="J50" s="1201"/>
      <c r="K50" s="1201"/>
      <c r="L50" s="664"/>
      <c r="M50" s="625"/>
      <c r="Q50" s="618" t="s">
        <v>460</v>
      </c>
    </row>
    <row r="51" spans="2:17" ht="15">
      <c r="B51" s="1202" t="s">
        <v>627</v>
      </c>
      <c r="C51" s="1203"/>
      <c r="D51" s="1203"/>
      <c r="E51" s="1203"/>
      <c r="F51" s="1203"/>
      <c r="G51" s="1203"/>
      <c r="H51" s="1203"/>
      <c r="I51" s="1203"/>
      <c r="J51" s="1203"/>
      <c r="K51" s="1203"/>
      <c r="L51" s="1204"/>
      <c r="M51" s="625"/>
      <c r="Q51" s="618" t="s">
        <v>457</v>
      </c>
    </row>
    <row r="52" spans="2:17" ht="41.25" customHeight="1">
      <c r="B52" s="1165"/>
      <c r="C52" s="1166"/>
      <c r="D52" s="1166"/>
      <c r="E52" s="1166"/>
      <c r="F52" s="1166"/>
      <c r="G52" s="1167"/>
      <c r="H52" s="1167"/>
      <c r="I52" s="1167"/>
      <c r="J52" s="1167"/>
      <c r="K52" s="1167"/>
      <c r="L52" s="1205"/>
      <c r="M52" s="625"/>
      <c r="Q52" s="618" t="s">
        <v>487</v>
      </c>
    </row>
    <row r="53" spans="2:17" ht="18" customHeight="1">
      <c r="B53" s="1206" t="s">
        <v>610</v>
      </c>
      <c r="C53" s="1207"/>
      <c r="D53" s="1207"/>
      <c r="E53" s="1207"/>
      <c r="F53" s="1207"/>
      <c r="G53" s="1208"/>
      <c r="H53" s="636" t="s">
        <v>411</v>
      </c>
      <c r="I53" s="1209" t="s">
        <v>420</v>
      </c>
      <c r="J53" s="1209"/>
      <c r="K53" s="1209"/>
      <c r="L53" s="631" t="s">
        <v>412</v>
      </c>
      <c r="M53" s="625"/>
      <c r="Q53" s="618" t="s">
        <v>457</v>
      </c>
    </row>
    <row r="54" spans="2:17" ht="15" customHeight="1">
      <c r="B54" s="1165"/>
      <c r="C54" s="1166"/>
      <c r="D54" s="1166"/>
      <c r="E54" s="1166"/>
      <c r="F54" s="1166"/>
      <c r="G54" s="1167"/>
      <c r="H54" s="663"/>
      <c r="I54" s="1201"/>
      <c r="J54" s="1201"/>
      <c r="K54" s="1201"/>
      <c r="L54" s="664"/>
      <c r="M54" s="625"/>
      <c r="Q54" s="618" t="s">
        <v>459</v>
      </c>
    </row>
    <row r="55" spans="2:17" ht="15" customHeight="1">
      <c r="B55" s="1165"/>
      <c r="C55" s="1166"/>
      <c r="D55" s="1166"/>
      <c r="E55" s="1166"/>
      <c r="F55" s="1166"/>
      <c r="G55" s="1167"/>
      <c r="H55" s="663"/>
      <c r="I55" s="1201"/>
      <c r="J55" s="1201"/>
      <c r="K55" s="1201"/>
      <c r="L55" s="664"/>
      <c r="M55" s="625"/>
      <c r="Q55" s="618" t="s">
        <v>459</v>
      </c>
    </row>
    <row r="56" spans="2:17" ht="15" customHeight="1">
      <c r="B56" s="1165"/>
      <c r="C56" s="1166"/>
      <c r="D56" s="1166"/>
      <c r="E56" s="1166"/>
      <c r="F56" s="1166"/>
      <c r="G56" s="1167"/>
      <c r="H56" s="663"/>
      <c r="I56" s="1201"/>
      <c r="J56" s="1201"/>
      <c r="K56" s="1201"/>
      <c r="L56" s="664"/>
      <c r="M56" s="625"/>
      <c r="Q56" s="618" t="s">
        <v>459</v>
      </c>
    </row>
    <row r="57" spans="2:17" ht="15">
      <c r="B57" s="1165"/>
      <c r="C57" s="1166"/>
      <c r="D57" s="1166"/>
      <c r="E57" s="1166"/>
      <c r="F57" s="1166"/>
      <c r="G57" s="1167"/>
      <c r="H57" s="663"/>
      <c r="I57" s="1201"/>
      <c r="J57" s="1201"/>
      <c r="K57" s="1201"/>
      <c r="L57" s="664"/>
      <c r="M57" s="625"/>
      <c r="Q57" s="618" t="s">
        <v>461</v>
      </c>
    </row>
    <row r="58" spans="2:17" ht="15">
      <c r="B58" s="1202" t="s">
        <v>626</v>
      </c>
      <c r="C58" s="1203"/>
      <c r="D58" s="1203"/>
      <c r="E58" s="1203"/>
      <c r="F58" s="1203"/>
      <c r="G58" s="1203"/>
      <c r="H58" s="1203"/>
      <c r="I58" s="1203"/>
      <c r="J58" s="1203"/>
      <c r="K58" s="1203"/>
      <c r="L58" s="1204"/>
      <c r="M58" s="625"/>
      <c r="Q58" s="618" t="s">
        <v>457</v>
      </c>
    </row>
    <row r="59" spans="2:17" ht="41.25" customHeight="1">
      <c r="B59" s="1165"/>
      <c r="C59" s="1166"/>
      <c r="D59" s="1166"/>
      <c r="E59" s="1166"/>
      <c r="F59" s="1166"/>
      <c r="G59" s="1167"/>
      <c r="H59" s="1167"/>
      <c r="I59" s="1167"/>
      <c r="J59" s="1167"/>
      <c r="K59" s="1167"/>
      <c r="L59" s="1205"/>
      <c r="M59" s="625"/>
      <c r="Q59" s="618" t="s">
        <v>488</v>
      </c>
    </row>
    <row r="60" spans="2:17" ht="15">
      <c r="B60" s="1128" t="s">
        <v>399</v>
      </c>
      <c r="C60" s="1129"/>
      <c r="D60" s="1129"/>
      <c r="E60" s="1129"/>
      <c r="F60" s="1129"/>
      <c r="G60" s="1129"/>
      <c r="H60" s="1129"/>
      <c r="I60" s="1129"/>
      <c r="J60" s="1129"/>
      <c r="K60" s="1129"/>
      <c r="L60" s="1157"/>
      <c r="M60" s="625"/>
      <c r="Q60" s="618" t="s">
        <v>457</v>
      </c>
    </row>
    <row r="61" spans="2:17" ht="45" customHeight="1">
      <c r="B61" s="1222"/>
      <c r="C61" s="1223"/>
      <c r="D61" s="1223"/>
      <c r="E61" s="1223"/>
      <c r="F61" s="1223"/>
      <c r="G61" s="1223"/>
      <c r="H61" s="1223"/>
      <c r="I61" s="1223"/>
      <c r="J61" s="1223"/>
      <c r="K61" s="1223"/>
      <c r="L61" s="1224"/>
      <c r="M61" s="625"/>
      <c r="Q61" s="618" t="s">
        <v>489</v>
      </c>
    </row>
    <row r="62" spans="2:17" ht="15">
      <c r="B62" s="1225" t="s">
        <v>400</v>
      </c>
      <c r="C62" s="1226"/>
      <c r="D62" s="1226"/>
      <c r="E62" s="1226"/>
      <c r="F62" s="1226"/>
      <c r="G62" s="1226"/>
      <c r="H62" s="1226"/>
      <c r="I62" s="1226"/>
      <c r="J62" s="1226"/>
      <c r="K62" s="1226"/>
      <c r="L62" s="1227"/>
      <c r="M62" s="625"/>
      <c r="Q62" s="618" t="s">
        <v>457</v>
      </c>
    </row>
    <row r="63" spans="2:17" ht="45" customHeight="1">
      <c r="B63" s="1228"/>
      <c r="C63" s="1229"/>
      <c r="D63" s="1229"/>
      <c r="E63" s="1229"/>
      <c r="F63" s="1229"/>
      <c r="G63" s="1229"/>
      <c r="H63" s="1229"/>
      <c r="I63" s="1229"/>
      <c r="J63" s="1229"/>
      <c r="K63" s="1229"/>
      <c r="L63" s="1230"/>
      <c r="M63" s="625"/>
      <c r="Q63" s="618" t="s">
        <v>490</v>
      </c>
    </row>
    <row r="64" spans="2:17" ht="15">
      <c r="B64" s="1235" t="s">
        <v>401</v>
      </c>
      <c r="C64" s="1236"/>
      <c r="D64" s="1236"/>
      <c r="E64" s="1236"/>
      <c r="F64" s="1236"/>
      <c r="G64" s="1236"/>
      <c r="H64" s="1236"/>
      <c r="I64" s="1236"/>
      <c r="J64" s="1236"/>
      <c r="K64" s="1236"/>
      <c r="L64" s="863"/>
      <c r="M64" s="625"/>
      <c r="Q64" s="618" t="s">
        <v>457</v>
      </c>
    </row>
    <row r="65" spans="2:40" ht="15">
      <c r="B65" s="1128"/>
      <c r="C65" s="1129"/>
      <c r="D65" s="1129"/>
      <c r="E65" s="1129"/>
      <c r="F65" s="1129"/>
      <c r="G65" s="1129"/>
      <c r="H65" s="1129"/>
      <c r="I65" s="1129"/>
      <c r="J65" s="1129"/>
      <c r="K65" s="1129"/>
      <c r="L65" s="630" t="s">
        <v>398</v>
      </c>
      <c r="M65" s="625"/>
      <c r="Q65" s="618" t="s">
        <v>457</v>
      </c>
    </row>
    <row r="66" spans="2:40" ht="45" customHeight="1">
      <c r="B66" s="1228"/>
      <c r="C66" s="1229"/>
      <c r="D66" s="1229"/>
      <c r="E66" s="1229"/>
      <c r="F66" s="1229"/>
      <c r="G66" s="1229"/>
      <c r="H66" s="1229"/>
      <c r="I66" s="1229"/>
      <c r="J66" s="1229"/>
      <c r="K66" s="1234"/>
      <c r="L66" s="1231"/>
      <c r="M66" s="625"/>
      <c r="Q66" s="618" t="s">
        <v>491</v>
      </c>
    </row>
    <row r="67" spans="2:40" ht="15">
      <c r="B67" s="1225" t="s">
        <v>402</v>
      </c>
      <c r="C67" s="1226"/>
      <c r="D67" s="1226"/>
      <c r="E67" s="1226"/>
      <c r="F67" s="1226"/>
      <c r="G67" s="1233"/>
      <c r="H67" s="1233"/>
      <c r="I67" s="1233"/>
      <c r="J67" s="1233"/>
      <c r="K67" s="1233"/>
      <c r="L67" s="1232"/>
      <c r="M67" s="625"/>
      <c r="Q67" s="618" t="s">
        <v>457</v>
      </c>
    </row>
    <row r="68" spans="2:40" ht="45" customHeight="1" thickBot="1">
      <c r="B68" s="1228"/>
      <c r="C68" s="1229"/>
      <c r="D68" s="1229"/>
      <c r="E68" s="1229"/>
      <c r="F68" s="1229"/>
      <c r="G68" s="1229"/>
      <c r="H68" s="1229"/>
      <c r="I68" s="1229"/>
      <c r="J68" s="1229"/>
      <c r="K68" s="1234"/>
      <c r="L68" s="1232"/>
      <c r="M68" s="625"/>
      <c r="Q68" s="618" t="s">
        <v>492</v>
      </c>
    </row>
    <row r="69" spans="2:40" ht="15.75" customHeight="1" thickBot="1">
      <c r="B69" s="1237" t="s">
        <v>413</v>
      </c>
      <c r="C69" s="1238"/>
      <c r="D69" s="1238"/>
      <c r="E69" s="1238"/>
      <c r="F69" s="1238"/>
      <c r="G69" s="1238"/>
      <c r="H69" s="1238"/>
      <c r="I69" s="1238"/>
      <c r="J69" s="1238"/>
      <c r="K69" s="1238"/>
      <c r="L69" s="859"/>
      <c r="M69" s="625"/>
      <c r="Q69" s="618" t="s">
        <v>457</v>
      </c>
    </row>
    <row r="70" spans="2:40" ht="15">
      <c r="B70" s="1239"/>
      <c r="C70" s="1240"/>
      <c r="D70" s="1240"/>
      <c r="E70" s="1240"/>
      <c r="F70" s="1240"/>
      <c r="G70" s="1240"/>
      <c r="H70" s="1240"/>
      <c r="I70" s="1240"/>
      <c r="J70" s="1240"/>
      <c r="K70" s="1240"/>
      <c r="L70" s="630" t="s">
        <v>398</v>
      </c>
      <c r="M70" s="617"/>
      <c r="Q70" s="618" t="s">
        <v>457</v>
      </c>
    </row>
    <row r="71" spans="2:40" ht="45" customHeight="1" thickBot="1">
      <c r="B71" s="1241"/>
      <c r="C71" s="1242"/>
      <c r="D71" s="1242"/>
      <c r="E71" s="1242"/>
      <c r="F71" s="1242"/>
      <c r="G71" s="1242"/>
      <c r="H71" s="1242"/>
      <c r="I71" s="1242"/>
      <c r="J71" s="1242"/>
      <c r="K71" s="1243"/>
      <c r="L71" s="865"/>
      <c r="M71" s="625"/>
      <c r="Q71" s="618" t="s">
        <v>493</v>
      </c>
    </row>
    <row r="72" spans="2:40" ht="16" thickBot="1">
      <c r="B72" s="1210" t="s">
        <v>653</v>
      </c>
      <c r="C72" s="1211"/>
      <c r="D72" s="1211"/>
      <c r="E72" s="1211"/>
      <c r="F72" s="1211"/>
      <c r="G72" s="1212"/>
      <c r="H72" s="1212"/>
      <c r="I72" s="1212"/>
      <c r="J72" s="1212"/>
      <c r="K72" s="1212"/>
      <c r="L72" s="1213"/>
      <c r="M72" s="625"/>
      <c r="Q72" s="618" t="s">
        <v>457</v>
      </c>
    </row>
    <row r="73" spans="2:40" ht="15">
      <c r="B73" s="1214" t="s">
        <v>415</v>
      </c>
      <c r="C73" s="1215"/>
      <c r="D73" s="1216"/>
      <c r="E73" s="1217" t="s">
        <v>417</v>
      </c>
      <c r="F73" s="1215"/>
      <c r="G73" s="1215"/>
      <c r="H73" s="1216"/>
      <c r="I73" s="1218" t="s">
        <v>452</v>
      </c>
      <c r="J73" s="1219"/>
      <c r="K73" s="1220" t="s">
        <v>650</v>
      </c>
      <c r="L73" s="1221"/>
      <c r="M73" s="626"/>
      <c r="N73" s="619"/>
      <c r="P73" s="619"/>
      <c r="Q73" s="613" t="s">
        <v>457</v>
      </c>
      <c r="R73" s="619"/>
      <c r="S73" s="619"/>
      <c r="T73" s="619"/>
      <c r="U73" s="619"/>
      <c r="V73" s="619"/>
      <c r="W73" s="619"/>
      <c r="X73" s="619"/>
      <c r="Y73" s="619"/>
      <c r="Z73" s="619"/>
      <c r="AA73" s="619"/>
      <c r="AB73" s="619"/>
      <c r="AC73" s="619"/>
      <c r="AD73" s="619"/>
      <c r="AE73" s="619"/>
      <c r="AF73" s="619"/>
      <c r="AG73" s="619"/>
      <c r="AH73" s="619"/>
      <c r="AI73" s="619"/>
      <c r="AJ73" s="619"/>
      <c r="AK73" s="619"/>
      <c r="AL73" s="619"/>
      <c r="AM73" s="619"/>
      <c r="AN73" s="619"/>
    </row>
    <row r="74" spans="2:40" ht="15">
      <c r="B74" s="1249"/>
      <c r="C74" s="1250"/>
      <c r="D74" s="1251"/>
      <c r="E74" s="1252"/>
      <c r="F74" s="1250"/>
      <c r="G74" s="1250"/>
      <c r="H74" s="1251"/>
      <c r="I74" s="1252"/>
      <c r="J74" s="1251"/>
      <c r="K74" s="641"/>
      <c r="L74" s="642"/>
      <c r="M74" s="625"/>
      <c r="N74" s="619"/>
      <c r="P74" s="619"/>
      <c r="Q74" s="613" t="s">
        <v>494</v>
      </c>
      <c r="R74" s="619"/>
      <c r="S74" s="619"/>
      <c r="T74" s="619"/>
      <c r="U74" s="619"/>
      <c r="V74" s="619"/>
      <c r="W74" s="619"/>
      <c r="X74" s="619"/>
      <c r="Y74" s="619"/>
      <c r="Z74" s="619"/>
      <c r="AA74" s="619"/>
      <c r="AB74" s="619"/>
      <c r="AC74" s="619"/>
      <c r="AD74" s="619"/>
      <c r="AE74" s="619"/>
      <c r="AF74" s="619"/>
      <c r="AG74" s="619"/>
      <c r="AH74" s="619"/>
      <c r="AI74" s="619"/>
      <c r="AJ74" s="619"/>
      <c r="AK74" s="619"/>
      <c r="AL74" s="619"/>
      <c r="AM74" s="619"/>
      <c r="AN74" s="619"/>
    </row>
    <row r="75" spans="2:40" ht="15">
      <c r="B75" s="1253" t="s">
        <v>416</v>
      </c>
      <c r="C75" s="1254"/>
      <c r="D75" s="1255"/>
      <c r="E75" s="1256" t="s">
        <v>418</v>
      </c>
      <c r="F75" s="1257"/>
      <c r="G75" s="1256" t="s">
        <v>428</v>
      </c>
      <c r="H75" s="1258"/>
      <c r="I75" s="1258"/>
      <c r="J75" s="1258"/>
      <c r="K75" s="1258"/>
      <c r="L75" s="1259"/>
      <c r="M75" s="625"/>
      <c r="N75" s="619"/>
      <c r="P75" s="619"/>
      <c r="Q75" s="613" t="s">
        <v>457</v>
      </c>
      <c r="R75" s="619"/>
      <c r="S75" s="619"/>
      <c r="T75" s="619"/>
      <c r="U75" s="619"/>
      <c r="V75" s="619"/>
      <c r="W75" s="619"/>
      <c r="X75" s="619"/>
      <c r="Y75" s="619"/>
      <c r="Z75" s="619"/>
      <c r="AA75" s="619"/>
      <c r="AB75" s="619"/>
      <c r="AC75" s="619"/>
      <c r="AD75" s="619"/>
      <c r="AE75" s="619"/>
      <c r="AF75" s="619"/>
      <c r="AG75" s="619"/>
      <c r="AH75" s="619"/>
      <c r="AI75" s="619"/>
      <c r="AJ75" s="619"/>
      <c r="AK75" s="619"/>
      <c r="AL75" s="619"/>
      <c r="AM75" s="619"/>
      <c r="AN75" s="619"/>
    </row>
    <row r="76" spans="2:40" ht="16" thickBot="1">
      <c r="B76" s="1244"/>
      <c r="C76" s="1245"/>
      <c r="D76" s="1246"/>
      <c r="E76" s="1247"/>
      <c r="F76" s="1246"/>
      <c r="G76" s="1247"/>
      <c r="H76" s="1245"/>
      <c r="I76" s="1245"/>
      <c r="J76" s="1245"/>
      <c r="K76" s="1245"/>
      <c r="L76" s="1248"/>
      <c r="M76" s="625"/>
      <c r="N76" s="619"/>
      <c r="P76" s="619"/>
      <c r="Q76" s="613" t="s">
        <v>495</v>
      </c>
      <c r="R76" s="619"/>
      <c r="S76" s="619"/>
      <c r="T76" s="619"/>
      <c r="U76" s="619"/>
      <c r="V76" s="619"/>
      <c r="W76" s="619"/>
      <c r="X76" s="619"/>
      <c r="Y76" s="619"/>
      <c r="Z76" s="619"/>
      <c r="AA76" s="619"/>
      <c r="AB76" s="619"/>
      <c r="AC76" s="619"/>
      <c r="AD76" s="619"/>
      <c r="AE76" s="619"/>
      <c r="AF76" s="619"/>
      <c r="AG76" s="619"/>
      <c r="AH76" s="619"/>
      <c r="AI76" s="619"/>
      <c r="AJ76" s="619"/>
      <c r="AK76" s="619"/>
      <c r="AL76" s="619"/>
      <c r="AM76" s="619"/>
      <c r="AN76" s="619"/>
    </row>
    <row r="77" spans="2:40" ht="15">
      <c r="B77" s="626"/>
      <c r="C77" s="626"/>
      <c r="D77" s="626"/>
      <c r="E77" s="626"/>
      <c r="F77" s="626"/>
      <c r="G77" s="626"/>
      <c r="H77" s="626"/>
      <c r="I77" s="626"/>
      <c r="J77" s="626"/>
      <c r="K77" s="626"/>
      <c r="L77" s="626"/>
      <c r="M77" s="625"/>
      <c r="N77" s="625"/>
      <c r="O77" s="625"/>
      <c r="P77" s="625"/>
      <c r="R77" s="617" t="s">
        <v>457</v>
      </c>
    </row>
    <row r="78" spans="2:40" ht="15" hidden="1">
      <c r="B78" s="626"/>
      <c r="C78" s="626"/>
      <c r="D78" s="626"/>
      <c r="E78" s="626"/>
      <c r="F78" s="626"/>
      <c r="G78" s="626"/>
      <c r="H78" s="626"/>
      <c r="I78" s="626"/>
      <c r="J78" s="626"/>
      <c r="K78" s="626"/>
      <c r="L78" s="626"/>
      <c r="M78" s="625"/>
      <c r="R78" s="617" t="s">
        <v>490</v>
      </c>
    </row>
    <row r="79" spans="2:40" ht="15" hidden="1">
      <c r="B79" s="626"/>
      <c r="C79" s="626"/>
      <c r="D79" s="626"/>
      <c r="E79" s="626"/>
      <c r="F79" s="626"/>
      <c r="G79" s="626"/>
      <c r="H79" s="626"/>
      <c r="I79" s="626"/>
      <c r="J79" s="626"/>
      <c r="K79" s="626"/>
      <c r="L79" s="626"/>
      <c r="M79" s="625"/>
      <c r="R79" s="617" t="s">
        <v>457</v>
      </c>
    </row>
    <row r="80" spans="2:40" ht="15" hidden="1">
      <c r="B80" s="626"/>
      <c r="C80" s="626"/>
      <c r="D80" s="626"/>
      <c r="E80" s="626"/>
      <c r="F80" s="626"/>
      <c r="G80" s="626"/>
      <c r="H80" s="626"/>
      <c r="I80" s="626"/>
      <c r="J80" s="626"/>
      <c r="K80" s="626"/>
      <c r="L80" s="626"/>
      <c r="M80" s="625"/>
      <c r="R80" s="617" t="s">
        <v>457</v>
      </c>
    </row>
    <row r="81" spans="13:18" ht="15" hidden="1">
      <c r="M81" s="625"/>
      <c r="R81" s="617" t="s">
        <v>491</v>
      </c>
    </row>
    <row r="82" spans="13:18" ht="15" hidden="1">
      <c r="M82" s="625"/>
      <c r="R82" s="617" t="s">
        <v>457</v>
      </c>
    </row>
    <row r="83" spans="13:18" ht="15" hidden="1">
      <c r="M83" s="625"/>
      <c r="R83" s="617" t="s">
        <v>492</v>
      </c>
    </row>
    <row r="84" spans="13:18" ht="15" hidden="1">
      <c r="M84" s="625"/>
      <c r="R84" s="617" t="s">
        <v>457</v>
      </c>
    </row>
    <row r="85" spans="13:18" ht="15" hidden="1">
      <c r="M85" s="625"/>
      <c r="R85" s="617" t="s">
        <v>457</v>
      </c>
    </row>
    <row r="86" spans="13:18" s="617" customFormat="1" ht="15" hidden="1">
      <c r="Q86" s="618"/>
      <c r="R86" s="617" t="s">
        <v>493</v>
      </c>
    </row>
    <row r="87" spans="13:18" s="617" customFormat="1" ht="18" hidden="1" customHeight="1">
      <c r="Q87" s="618"/>
      <c r="R87" s="617" t="s">
        <v>457</v>
      </c>
    </row>
    <row r="88" spans="13:18" s="617" customFormat="1" ht="15" hidden="1" customHeight="1">
      <c r="Q88" s="618"/>
      <c r="R88" s="617" t="s">
        <v>457</v>
      </c>
    </row>
    <row r="89" spans="13:18" s="617" customFormat="1" ht="15" hidden="1">
      <c r="Q89" s="618"/>
      <c r="R89" s="617" t="s">
        <v>494</v>
      </c>
    </row>
    <row r="90" spans="13:18" s="617" customFormat="1" ht="15" hidden="1" customHeight="1">
      <c r="Q90" s="618"/>
      <c r="R90" s="617" t="s">
        <v>457</v>
      </c>
    </row>
    <row r="91" spans="13:18" s="617" customFormat="1" ht="15" hidden="1">
      <c r="Q91" s="618"/>
      <c r="R91" s="617" t="s">
        <v>495</v>
      </c>
    </row>
    <row r="92" spans="13:18" s="617" customFormat="1" ht="15" hidden="1">
      <c r="Q92" s="618"/>
    </row>
    <row r="93" spans="13:18" ht="15" hidden="1">
      <c r="M93" s="625"/>
    </row>
    <row r="94" spans="13:18" ht="15" hidden="1">
      <c r="M94" s="625"/>
    </row>
    <row r="95" spans="13:18" ht="15" hidden="1">
      <c r="M95" s="625"/>
    </row>
    <row r="96" spans="13:18" ht="15" hidden="1">
      <c r="M96" s="625"/>
    </row>
    <row r="97" spans="13:13" ht="15" hidden="1">
      <c r="M97" s="625"/>
    </row>
    <row r="98" spans="13:13" ht="15" hidden="1">
      <c r="M98" s="625"/>
    </row>
    <row r="99" spans="13:13" ht="15" hidden="1">
      <c r="M99" s="625"/>
    </row>
    <row r="100" spans="13:13" ht="15" hidden="1">
      <c r="M100" s="625"/>
    </row>
    <row r="101" spans="13:13" ht="15" hidden="1">
      <c r="M101" s="625"/>
    </row>
    <row r="102" spans="13:13" ht="15" hidden="1">
      <c r="M102" s="625"/>
    </row>
    <row r="103" spans="13:13" ht="15" hidden="1">
      <c r="M103" s="625"/>
    </row>
    <row r="104" spans="13:13" ht="15" hidden="1">
      <c r="M104" s="625"/>
    </row>
    <row r="105" spans="13:13" ht="15" hidden="1">
      <c r="M105" s="625"/>
    </row>
    <row r="106" spans="13:13" ht="15" hidden="1">
      <c r="M106" s="625"/>
    </row>
    <row r="107" spans="13:13" ht="15" hidden="1">
      <c r="M107" s="625"/>
    </row>
    <row r="108" spans="13:13" ht="15" hidden="1">
      <c r="M108" s="625"/>
    </row>
    <row r="109" spans="13:13" ht="15" hidden="1">
      <c r="M109" s="625"/>
    </row>
    <row r="110" spans="13:13" ht="15" hidden="1">
      <c r="M110" s="625"/>
    </row>
    <row r="111" spans="13:13" ht="15" hidden="1">
      <c r="M111" s="625"/>
    </row>
    <row r="112" spans="13:13" ht="15" hidden="1">
      <c r="M112" s="625"/>
    </row>
    <row r="113" spans="13:13" ht="15" hidden="1">
      <c r="M113" s="625"/>
    </row>
    <row r="114" spans="13:13" ht="15" hidden="1">
      <c r="M114" s="625"/>
    </row>
    <row r="115" spans="13:13" ht="15" hidden="1">
      <c r="M115" s="625"/>
    </row>
    <row r="116" spans="13:13" ht="15" hidden="1"/>
    <row r="117" spans="13:13" ht="15" hidden="1"/>
    <row r="118" spans="13:13" ht="15" hidden="1"/>
    <row r="119" spans="13:13" ht="15" hidden="1"/>
    <row r="120" spans="13:13" ht="15" hidden="1"/>
    <row r="121" spans="13:13" ht="15" hidden="1"/>
    <row r="122" spans="13:13" ht="15" hidden="1"/>
    <row r="123" spans="13:13" ht="15" hidden="1"/>
    <row r="124" spans="13:13" ht="15" hidden="1"/>
    <row r="125" spans="13:13" ht="15" hidden="1"/>
    <row r="126" spans="13:13" ht="15" hidden="1"/>
    <row r="127" spans="13:13" ht="15" hidden="1"/>
    <row r="128" spans="13:13" ht="15" hidden="1"/>
    <row r="129" ht="15" hidden="1"/>
    <row r="130" ht="15" hidden="1"/>
    <row r="131" ht="15" hidden="1"/>
    <row r="132" ht="15" hidden="1"/>
    <row r="133" ht="15" hidden="1"/>
    <row r="134" ht="15" hidden="1"/>
    <row r="135" ht="15" hidden="1"/>
    <row r="136" ht="15" hidden="1"/>
    <row r="137" ht="15" hidden="1"/>
    <row r="138" ht="15" hidden="1"/>
    <row r="139" ht="15" hidden="1"/>
    <row r="140" ht="15" hidden="1"/>
    <row r="141" ht="15" hidden="1"/>
    <row r="142" ht="15" hidden="1"/>
  </sheetData>
  <mergeCells count="122">
    <mergeCell ref="B76:D76"/>
    <mergeCell ref="E76:F76"/>
    <mergeCell ref="G76:L76"/>
    <mergeCell ref="B74:D74"/>
    <mergeCell ref="E74:H74"/>
    <mergeCell ref="I74:J74"/>
    <mergeCell ref="B75:D75"/>
    <mergeCell ref="E75:F75"/>
    <mergeCell ref="G75:L75"/>
    <mergeCell ref="B72:L72"/>
    <mergeCell ref="B73:D73"/>
    <mergeCell ref="E73:H73"/>
    <mergeCell ref="I73:J73"/>
    <mergeCell ref="K73:L73"/>
    <mergeCell ref="B60:L60"/>
    <mergeCell ref="B61:L61"/>
    <mergeCell ref="B62:L62"/>
    <mergeCell ref="B63:L63"/>
    <mergeCell ref="L66:L68"/>
    <mergeCell ref="B67:K67"/>
    <mergeCell ref="B68:K68"/>
    <mergeCell ref="B64:K65"/>
    <mergeCell ref="B69:K70"/>
    <mergeCell ref="B71:K71"/>
    <mergeCell ref="B66:K66"/>
    <mergeCell ref="B56:G56"/>
    <mergeCell ref="I56:K56"/>
    <mergeCell ref="B57:G57"/>
    <mergeCell ref="I57:K57"/>
    <mergeCell ref="B58:L58"/>
    <mergeCell ref="B59:L59"/>
    <mergeCell ref="B53:G53"/>
    <mergeCell ref="I53:K53"/>
    <mergeCell ref="B54:G54"/>
    <mergeCell ref="I54:K54"/>
    <mergeCell ref="B55:G55"/>
    <mergeCell ref="I55:K55"/>
    <mergeCell ref="B48:G48"/>
    <mergeCell ref="I48:K48"/>
    <mergeCell ref="B49:G49"/>
    <mergeCell ref="I49:K49"/>
    <mergeCell ref="B51:L51"/>
    <mergeCell ref="B52:L52"/>
    <mergeCell ref="B45:G45"/>
    <mergeCell ref="I45:K45"/>
    <mergeCell ref="B46:G46"/>
    <mergeCell ref="I46:K46"/>
    <mergeCell ref="B47:G47"/>
    <mergeCell ref="I47:K47"/>
    <mergeCell ref="B50:G50"/>
    <mergeCell ref="I50:K50"/>
    <mergeCell ref="B39:H39"/>
    <mergeCell ref="I39:K39"/>
    <mergeCell ref="C42:H42"/>
    <mergeCell ref="I42:J42"/>
    <mergeCell ref="K42:L42"/>
    <mergeCell ref="B43:L44"/>
    <mergeCell ref="B36:H36"/>
    <mergeCell ref="I36:K36"/>
    <mergeCell ref="B37:H37"/>
    <mergeCell ref="I37:K37"/>
    <mergeCell ref="B38:H38"/>
    <mergeCell ref="I38:K38"/>
    <mergeCell ref="B40:H40"/>
    <mergeCell ref="I40:K40"/>
    <mergeCell ref="B41:H41"/>
    <mergeCell ref="I41:K41"/>
    <mergeCell ref="B33:H33"/>
    <mergeCell ref="I33:K33"/>
    <mergeCell ref="B34:H34"/>
    <mergeCell ref="I34:K34"/>
    <mergeCell ref="B35:H35"/>
    <mergeCell ref="I35:K35"/>
    <mergeCell ref="G29:L29"/>
    <mergeCell ref="G30:L30"/>
    <mergeCell ref="B31:C31"/>
    <mergeCell ref="G31:L31"/>
    <mergeCell ref="B32:H32"/>
    <mergeCell ref="I32:K32"/>
    <mergeCell ref="G23:L23"/>
    <mergeCell ref="G24:L24"/>
    <mergeCell ref="G25:L25"/>
    <mergeCell ref="G26:L26"/>
    <mergeCell ref="G27:L27"/>
    <mergeCell ref="G28:L28"/>
    <mergeCell ref="B14:L14"/>
    <mergeCell ref="B15:J18"/>
    <mergeCell ref="B19:L19"/>
    <mergeCell ref="G20:L20"/>
    <mergeCell ref="G21:L21"/>
    <mergeCell ref="G22:L22"/>
    <mergeCell ref="B12:C12"/>
    <mergeCell ref="D12:G12"/>
    <mergeCell ref="H12:J12"/>
    <mergeCell ref="K12:L12"/>
    <mergeCell ref="B13:C13"/>
    <mergeCell ref="D13:G13"/>
    <mergeCell ref="H13:J13"/>
    <mergeCell ref="K13:L13"/>
    <mergeCell ref="B10:C10"/>
    <mergeCell ref="D10:G10"/>
    <mergeCell ref="H10:J10"/>
    <mergeCell ref="K10:L10"/>
    <mergeCell ref="B11:C11"/>
    <mergeCell ref="D11:G11"/>
    <mergeCell ref="H11:J11"/>
    <mergeCell ref="K11:L11"/>
    <mergeCell ref="E6:G6"/>
    <mergeCell ref="H6:L6"/>
    <mergeCell ref="C7:L7"/>
    <mergeCell ref="B8:L8"/>
    <mergeCell ref="B9:C9"/>
    <mergeCell ref="D9:G9"/>
    <mergeCell ref="H9:J9"/>
    <mergeCell ref="K9:L9"/>
    <mergeCell ref="B1:I2"/>
    <mergeCell ref="B3:L3"/>
    <mergeCell ref="B4:G4"/>
    <mergeCell ref="I4:J4"/>
    <mergeCell ref="C5:G5"/>
    <mergeCell ref="H5:I5"/>
    <mergeCell ref="J5:L5"/>
  </mergeCells>
  <phoneticPr fontId="186" type="noConversion"/>
  <conditionalFormatting sqref="C24:C30">
    <cfRule type="cellIs" dxfId="34" priority="4" operator="equal">
      <formula>"No"</formula>
    </cfRule>
    <cfRule type="cellIs" dxfId="33" priority="5" operator="equal">
      <formula>"Yes"</formula>
    </cfRule>
    <cfRule type="cellIs" dxfId="32" priority="6" operator="equal">
      <formula>"Select"</formula>
    </cfRule>
  </conditionalFormatting>
  <conditionalFormatting sqref="C21:C23">
    <cfRule type="cellIs" dxfId="31" priority="1" operator="equal">
      <formula>"No"</formula>
    </cfRule>
    <cfRule type="cellIs" dxfId="30" priority="2" operator="equal">
      <formula>"Yes"</formula>
    </cfRule>
    <cfRule type="cellIs" dxfId="29" priority="3" operator="equal">
      <formula>"Select"</formula>
    </cfRule>
  </conditionalFormatting>
  <dataValidations count="2">
    <dataValidation type="list" allowBlank="1" showInputMessage="1" showErrorMessage="1" sqref="C21:C30" xr:uid="{00000000-0002-0000-0500-000000000000}">
      <formula1>"Select,Yes,No"</formula1>
    </dataValidation>
    <dataValidation type="list" allowBlank="1" showInputMessage="1" showErrorMessage="1" sqref="L15" xr:uid="{00000000-0002-0000-0500-000001000000}">
      <formula1>"Yes,No,N/A"</formula1>
    </dataValidation>
  </dataValidations>
  <pageMargins left="0.25" right="0.25" top="0.75" bottom="0.75" header="0.3" footer="0.3"/>
  <pageSetup scale="87" fitToHeight="0" orientation="portrait" r:id="rId1"/>
  <drawing r:id="rId2"/>
  <mc:AlternateContent xmlns:mc="http://schemas.openxmlformats.org/markup-compatibility/2006">
    <mc:Choice Requires="v">
      <legacyDrawing r:id="rId3"/>
    </mc:Choice>
  </mc:AlternateContent>
  <controls>
    <control shapeId="162817" r:id="rId4" name="Check Box 1">
      <controlPr defaultSize="0" autoFill="0" autoLine="0" autoPict="0">
        <anchor moveWithCells="1" sizeWithCells="1">
          <from>
            <xdr:col>11</xdr:col>
            <xdr:colOff>25400</xdr:colOff>
            <xdr:row>73</xdr:row>
            <xdr:rowOff>25400</xdr:rowOff>
          </from>
          <to>
            <xdr:col>11</xdr:col>
            <xdr:colOff>914400</xdr:colOff>
            <xdr:row>73</xdr:row>
            <xdr:rowOff>177800</xdr:rowOff>
          </to>
        </anchor>
      </controlPr>
    </control>
    <control shapeId="162818" r:id="rId5" name="Check Box 2">
      <controlPr defaultSize="0" autoFill="0" autoLine="0" autoPict="0">
        <anchor moveWithCells="1" sizeWithCells="1">
          <from>
            <xdr:col>10</xdr:col>
            <xdr:colOff>25400</xdr:colOff>
            <xdr:row>73</xdr:row>
            <xdr:rowOff>25400</xdr:rowOff>
          </from>
          <to>
            <xdr:col>10</xdr:col>
            <xdr:colOff>1016000</xdr:colOff>
            <xdr:row>73</xdr:row>
            <xdr:rowOff>177800</xdr:rowOff>
          </to>
        </anchor>
      </controlPr>
    </control>
    <control shapeId="162819" r:id="rId6" name="Check Box 3">
      <controlPr defaultSize="0" autoFill="0" autoLine="0" autoPict="0">
        <anchor moveWithCells="1" sizeWithCells="1">
          <from>
            <xdr:col>7</xdr:col>
            <xdr:colOff>1130300</xdr:colOff>
            <xdr:row>75</xdr:row>
            <xdr:rowOff>25400</xdr:rowOff>
          </from>
          <to>
            <xdr:col>9</xdr:col>
            <xdr:colOff>0</xdr:colOff>
            <xdr:row>75</xdr:row>
            <xdr:rowOff>177800</xdr:rowOff>
          </to>
        </anchor>
      </controlPr>
    </control>
    <control shapeId="162820" r:id="rId7" name="Check Box 4">
      <controlPr defaultSize="0" autoFill="0" autoLine="0" autoPict="0">
        <anchor moveWithCells="1" sizeWithCells="1">
          <from>
            <xdr:col>8</xdr:col>
            <xdr:colOff>571500</xdr:colOff>
            <xdr:row>75</xdr:row>
            <xdr:rowOff>25400</xdr:rowOff>
          </from>
          <to>
            <xdr:col>10</xdr:col>
            <xdr:colOff>254000</xdr:colOff>
            <xdr:row>75</xdr:row>
            <xdr:rowOff>177800</xdr:rowOff>
          </to>
        </anchor>
      </controlPr>
    </control>
    <control shapeId="162821" r:id="rId8" name="Check Box 5">
      <controlPr defaultSize="0" autoFill="0" autoLine="0" autoPict="0">
        <anchor moveWithCells="1" sizeWithCells="1">
          <from>
            <xdr:col>7</xdr:col>
            <xdr:colOff>152400</xdr:colOff>
            <xdr:row>75</xdr:row>
            <xdr:rowOff>25400</xdr:rowOff>
          </from>
          <to>
            <xdr:col>7</xdr:col>
            <xdr:colOff>1092200</xdr:colOff>
            <xdr:row>75</xdr:row>
            <xdr:rowOff>177800</xdr:rowOff>
          </to>
        </anchor>
      </controlPr>
    </control>
    <control shapeId="162822" r:id="rId9" name="Check Box 6">
      <controlPr defaultSize="0" autoFill="0" autoLine="0" autoPict="0">
        <anchor moveWithCells="1" sizeWithCells="1">
          <from>
            <xdr:col>10</xdr:col>
            <xdr:colOff>292100</xdr:colOff>
            <xdr:row>75</xdr:row>
            <xdr:rowOff>0</xdr:rowOff>
          </from>
          <to>
            <xdr:col>10</xdr:col>
            <xdr:colOff>901700</xdr:colOff>
            <xdr:row>75</xdr:row>
            <xdr:rowOff>190500</xdr:rowOff>
          </to>
        </anchor>
      </controlPr>
    </control>
    <control shapeId="162823" r:id="rId10" name="Check Box 7">
      <controlPr defaultSize="0" autoFill="0" autoLine="0" autoPict="0">
        <anchor moveWithCells="1" sizeWithCells="1">
          <from>
            <xdr:col>10</xdr:col>
            <xdr:colOff>863600</xdr:colOff>
            <xdr:row>74</xdr:row>
            <xdr:rowOff>177800</xdr:rowOff>
          </from>
          <to>
            <xdr:col>11</xdr:col>
            <xdr:colOff>876300</xdr:colOff>
            <xdr:row>76</xdr:row>
            <xdr:rowOff>25400</xdr:rowOff>
          </to>
        </anchor>
      </controlPr>
    </control>
    <control shapeId="162824" r:id="rId11" name="Check Box 8">
      <controlPr defaultSize="0" autoFill="0" autoLine="0" autoPict="0">
        <anchor moveWithCells="1" sizeWithCells="1">
          <from>
            <xdr:col>6</xdr:col>
            <xdr:colOff>25400</xdr:colOff>
            <xdr:row>75</xdr:row>
            <xdr:rowOff>25400</xdr:rowOff>
          </from>
          <to>
            <xdr:col>7</xdr:col>
            <xdr:colOff>177800</xdr:colOff>
            <xdr:row>75</xdr:row>
            <xdr:rowOff>177800</xdr:rowOff>
          </to>
        </anchor>
      </controlPr>
    </control>
  </controls>
</worksheet>
</file>

<file path=xl/worksheets/sheet7.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theme="4"/>
    <pageSetUpPr fitToPage="1"/>
  </sheetPr>
  <dimension ref="A1:AN181"/>
  <sheetViews>
    <sheetView showGridLines="0" tabSelected="1" topLeftCell="A70" zoomScale="90" zoomScaleNormal="90" zoomScalePageLayoutView="130" workbookViewId="0">
      <selection activeCell="B87" sqref="B87:K90"/>
    </sheetView>
  </sheetViews>
  <sheetFormatPr baseColWidth="10" defaultColWidth="0" defaultRowHeight="15" zeroHeight="1"/>
  <cols>
    <col min="1" max="1" width="1.33203125" style="543" customWidth="1"/>
    <col min="2" max="2" width="21.5" style="543" customWidth="1"/>
    <col min="3" max="3" width="10.6640625" style="543" customWidth="1"/>
    <col min="4" max="4" width="6.6640625" style="543" customWidth="1"/>
    <col min="5" max="5" width="10.1640625" style="543" customWidth="1"/>
    <col min="6" max="6" width="6.6640625" style="543" customWidth="1"/>
    <col min="7" max="7" width="22.33203125" style="543" customWidth="1"/>
    <col min="8" max="8" width="16.6640625" style="543" customWidth="1"/>
    <col min="9" max="9" width="9.33203125" style="543" customWidth="1"/>
    <col min="10" max="10" width="7.6640625" style="543" customWidth="1"/>
    <col min="11" max="11" width="16.1640625" style="543" customWidth="1"/>
    <col min="12" max="12" width="13.6640625" style="543" customWidth="1"/>
    <col min="13" max="13" width="7.5" style="543" customWidth="1"/>
    <col min="14" max="20" width="9.33203125" hidden="1" customWidth="1"/>
    <col min="21" max="21" width="12.6640625" hidden="1" customWidth="1"/>
    <col min="22" max="40" width="0" hidden="1" customWidth="1"/>
    <col min="41" max="16384" width="9.33203125" style="543" hidden="1"/>
  </cols>
  <sheetData>
    <row r="1" spans="2:13" ht="15.75" customHeight="1">
      <c r="B1" s="918" t="s">
        <v>715</v>
      </c>
      <c r="C1" s="918"/>
      <c r="D1" s="918"/>
      <c r="E1" s="918"/>
      <c r="F1" s="918"/>
      <c r="G1" s="918"/>
      <c r="H1" s="918"/>
      <c r="I1" s="918"/>
      <c r="J1" s="918"/>
      <c r="K1" s="918"/>
      <c r="L1" s="918"/>
      <c r="M1" s="553"/>
    </row>
    <row r="2" spans="2:13" ht="15" customHeight="1" thickBot="1">
      <c r="B2" s="919"/>
      <c r="C2" s="919"/>
      <c r="D2" s="919"/>
      <c r="E2" s="919"/>
      <c r="F2" s="919"/>
      <c r="G2" s="919"/>
      <c r="H2" s="919"/>
      <c r="I2" s="919"/>
      <c r="J2" s="919"/>
      <c r="K2" s="919"/>
      <c r="L2" s="919"/>
    </row>
    <row r="3" spans="2:13" ht="4.5" customHeight="1" thickBot="1">
      <c r="B3" s="1323"/>
      <c r="C3" s="1324"/>
      <c r="D3" s="1324"/>
      <c r="E3" s="1324"/>
      <c r="F3" s="1324"/>
      <c r="G3" s="1324"/>
      <c r="H3" s="1324"/>
      <c r="I3" s="1324"/>
      <c r="J3" s="1324"/>
      <c r="K3" s="1324"/>
      <c r="L3" s="1325"/>
      <c r="M3" s="554"/>
    </row>
    <row r="4" spans="2:13" ht="15" customHeight="1">
      <c r="B4" s="1336" t="s">
        <v>419</v>
      </c>
      <c r="C4" s="1337"/>
      <c r="D4" s="1337"/>
      <c r="E4" s="1337"/>
      <c r="F4" s="1337"/>
      <c r="G4" s="1338"/>
      <c r="H4" s="561" t="s">
        <v>410</v>
      </c>
      <c r="I4" s="1335"/>
      <c r="J4" s="1335"/>
      <c r="K4" s="925" t="s">
        <v>697</v>
      </c>
      <c r="L4" s="564"/>
      <c r="M4" s="555"/>
    </row>
    <row r="5" spans="2:13" ht="39.75" customHeight="1">
      <c r="B5" s="559" t="s">
        <v>312</v>
      </c>
      <c r="C5" s="1346"/>
      <c r="D5" s="1347"/>
      <c r="E5" s="1347"/>
      <c r="F5" s="1347"/>
      <c r="G5" s="1348"/>
      <c r="H5" s="1132" t="s">
        <v>672</v>
      </c>
      <c r="I5" s="1132"/>
      <c r="J5" s="1349"/>
      <c r="K5" s="1350"/>
      <c r="L5" s="1351"/>
    </row>
    <row r="6" spans="2:13" ht="26.5" customHeight="1">
      <c r="B6" s="558" t="s">
        <v>673</v>
      </c>
      <c r="C6" s="599"/>
      <c r="D6" s="600"/>
      <c r="E6" s="1108" t="s">
        <v>251</v>
      </c>
      <c r="F6" s="1108"/>
      <c r="G6" s="1108"/>
      <c r="H6" s="1355"/>
      <c r="I6" s="1356"/>
      <c r="J6" s="1356"/>
      <c r="K6" s="1356"/>
      <c r="L6" s="1357"/>
    </row>
    <row r="7" spans="2:13" ht="16" thickBot="1">
      <c r="B7" s="560" t="s">
        <v>421</v>
      </c>
      <c r="C7" s="1352"/>
      <c r="D7" s="1353"/>
      <c r="E7" s="1353"/>
      <c r="F7" s="1353"/>
      <c r="G7" s="1353"/>
      <c r="H7" s="1353"/>
      <c r="I7" s="1353"/>
      <c r="J7" s="1353"/>
      <c r="K7" s="1353"/>
      <c r="L7" s="1354"/>
    </row>
    <row r="8" spans="2:13" ht="15.75" customHeight="1" thickBot="1">
      <c r="B8" s="1329" t="s">
        <v>674</v>
      </c>
      <c r="C8" s="1344"/>
      <c r="D8" s="1344"/>
      <c r="E8" s="1344"/>
      <c r="F8" s="1344"/>
      <c r="G8" s="1344"/>
      <c r="H8" s="1344"/>
      <c r="I8" s="1344"/>
      <c r="J8" s="1344"/>
      <c r="K8" s="1344"/>
      <c r="L8" s="1345"/>
      <c r="M8" s="555"/>
    </row>
    <row r="9" spans="2:13">
      <c r="B9" s="1118" t="s">
        <v>405</v>
      </c>
      <c r="C9" s="1119"/>
      <c r="D9" s="1120" t="s">
        <v>406</v>
      </c>
      <c r="E9" s="1121"/>
      <c r="F9" s="1121"/>
      <c r="G9" s="1119"/>
      <c r="H9" s="1122" t="s">
        <v>407</v>
      </c>
      <c r="I9" s="1122"/>
      <c r="J9" s="1122"/>
      <c r="K9" s="1122" t="s">
        <v>408</v>
      </c>
      <c r="L9" s="1123"/>
      <c r="M9" s="556"/>
    </row>
    <row r="10" spans="2:13" ht="15" customHeight="1">
      <c r="B10" s="1293"/>
      <c r="C10" s="1139"/>
      <c r="D10" s="1137"/>
      <c r="E10" s="1138"/>
      <c r="F10" s="1138"/>
      <c r="G10" s="1139"/>
      <c r="H10" s="1140"/>
      <c r="I10" s="1140"/>
      <c r="J10" s="1140"/>
      <c r="K10" s="1140"/>
      <c r="L10" s="1141"/>
      <c r="M10" s="556"/>
    </row>
    <row r="11" spans="2:13" ht="15" customHeight="1">
      <c r="B11" s="1293"/>
      <c r="C11" s="1139"/>
      <c r="D11" s="1137"/>
      <c r="E11" s="1138"/>
      <c r="F11" s="1138"/>
      <c r="G11" s="1139"/>
      <c r="H11" s="1140"/>
      <c r="I11" s="1140"/>
      <c r="J11" s="1140"/>
      <c r="K11" s="1140"/>
      <c r="L11" s="1141"/>
      <c r="M11" s="556"/>
    </row>
    <row r="12" spans="2:13">
      <c r="B12" s="1293"/>
      <c r="C12" s="1139"/>
      <c r="D12" s="1137"/>
      <c r="E12" s="1138"/>
      <c r="F12" s="1138"/>
      <c r="G12" s="1139"/>
      <c r="H12" s="1140"/>
      <c r="I12" s="1140"/>
      <c r="J12" s="1140"/>
      <c r="K12" s="1140"/>
      <c r="L12" s="1141"/>
      <c r="M12" s="556"/>
    </row>
    <row r="13" spans="2:13" ht="16" thickBot="1">
      <c r="B13" s="1294"/>
      <c r="C13" s="1146"/>
      <c r="D13" s="1144"/>
      <c r="E13" s="1145"/>
      <c r="F13" s="1145"/>
      <c r="G13" s="1146"/>
      <c r="H13" s="1147"/>
      <c r="I13" s="1147"/>
      <c r="J13" s="1147"/>
      <c r="K13" s="1147"/>
      <c r="L13" s="1148"/>
      <c r="M13" s="556"/>
    </row>
    <row r="14" spans="2:13" ht="15.75" customHeight="1" thickBot="1">
      <c r="B14" s="1329" t="s">
        <v>691</v>
      </c>
      <c r="C14" s="1330"/>
      <c r="D14" s="1330"/>
      <c r="E14" s="1330"/>
      <c r="F14" s="1330"/>
      <c r="G14" s="1330"/>
      <c r="H14" s="1330"/>
      <c r="I14" s="1330"/>
      <c r="J14" s="1330"/>
      <c r="K14" s="1330"/>
      <c r="L14" s="1331"/>
      <c r="M14" s="556"/>
    </row>
    <row r="15" spans="2:13" ht="23" customHeight="1" thickBot="1">
      <c r="B15" s="924" t="s">
        <v>686</v>
      </c>
      <c r="C15" s="929"/>
      <c r="D15" s="930"/>
      <c r="E15" s="930"/>
      <c r="F15" s="930"/>
      <c r="G15" s="930"/>
      <c r="H15" s="930"/>
      <c r="I15" s="928"/>
      <c r="J15" s="928"/>
      <c r="K15" s="643" t="s">
        <v>713</v>
      </c>
      <c r="L15" s="632"/>
      <c r="M15" s="556"/>
    </row>
    <row r="16" spans="2:13" ht="23" customHeight="1" thickBot="1">
      <c r="B16" s="924" t="s">
        <v>687</v>
      </c>
      <c r="C16" s="929"/>
      <c r="D16" s="930"/>
      <c r="E16" s="930"/>
      <c r="F16" s="930"/>
      <c r="G16" s="930"/>
      <c r="H16" s="930"/>
      <c r="I16" s="928"/>
      <c r="J16" s="928"/>
      <c r="K16" s="940" t="s">
        <v>714</v>
      </c>
      <c r="L16" s="941"/>
      <c r="M16" s="556"/>
    </row>
    <row r="17" spans="2:40" ht="23" customHeight="1" thickBot="1">
      <c r="B17" s="924" t="s">
        <v>688</v>
      </c>
      <c r="C17" s="931"/>
      <c r="D17" s="932"/>
      <c r="E17" s="932"/>
      <c r="F17" s="932"/>
      <c r="G17" s="932"/>
      <c r="H17" s="932"/>
      <c r="I17" s="933"/>
      <c r="J17" s="933"/>
      <c r="K17" s="601" t="s">
        <v>712</v>
      </c>
      <c r="L17" s="602"/>
      <c r="M17" s="556"/>
    </row>
    <row r="18" spans="2:40" s="619" customFormat="1" ht="23" customHeight="1" thickBot="1">
      <c r="B18" s="924" t="s">
        <v>689</v>
      </c>
      <c r="C18" s="934"/>
      <c r="D18" s="935"/>
      <c r="E18" s="935"/>
      <c r="F18" s="935"/>
      <c r="G18" s="935"/>
      <c r="H18" s="935"/>
      <c r="I18" s="936"/>
      <c r="J18" s="936"/>
      <c r="K18" s="644" t="s">
        <v>711</v>
      </c>
      <c r="L18" s="938"/>
      <c r="M18" s="625"/>
      <c r="N18" s="617"/>
      <c r="O18" s="617"/>
      <c r="P18" s="617"/>
      <c r="Q18" s="617"/>
      <c r="R18" s="617"/>
      <c r="S18" s="617"/>
      <c r="T18" s="617"/>
      <c r="U18" s="617"/>
      <c r="V18" s="617"/>
      <c r="W18" s="617"/>
      <c r="X18" s="617"/>
      <c r="Y18" s="617"/>
      <c r="Z18" s="617"/>
      <c r="AA18" s="617"/>
      <c r="AB18" s="617"/>
      <c r="AC18" s="617"/>
      <c r="AD18" s="617"/>
      <c r="AE18" s="617"/>
      <c r="AF18" s="617"/>
      <c r="AG18" s="617"/>
      <c r="AH18" s="617"/>
      <c r="AI18" s="617"/>
      <c r="AJ18" s="617"/>
      <c r="AK18" s="617"/>
      <c r="AL18" s="617"/>
      <c r="AM18" s="617"/>
      <c r="AN18" s="617"/>
    </row>
    <row r="19" spans="2:40" s="619" customFormat="1" ht="23" customHeight="1" thickBot="1">
      <c r="B19" s="924" t="s">
        <v>690</v>
      </c>
      <c r="C19" s="934"/>
      <c r="D19" s="935"/>
      <c r="E19" s="935"/>
      <c r="F19" s="935"/>
      <c r="G19" s="935"/>
      <c r="H19" s="935"/>
      <c r="I19" s="936"/>
      <c r="J19" s="936"/>
      <c r="K19" s="644" t="s">
        <v>51</v>
      </c>
      <c r="L19" s="938"/>
      <c r="M19" s="625"/>
      <c r="N19" s="617"/>
      <c r="O19" s="617"/>
      <c r="P19" s="617"/>
      <c r="Q19" s="617"/>
      <c r="R19" s="617"/>
      <c r="S19" s="617"/>
      <c r="T19" s="617"/>
      <c r="U19" s="617"/>
      <c r="V19" s="617"/>
      <c r="W19" s="617"/>
      <c r="X19" s="617"/>
      <c r="Y19" s="617"/>
      <c r="Z19" s="617"/>
      <c r="AA19" s="617"/>
      <c r="AB19" s="617"/>
      <c r="AC19" s="617"/>
      <c r="AD19" s="617"/>
      <c r="AE19" s="617"/>
      <c r="AF19" s="617"/>
      <c r="AG19" s="617"/>
      <c r="AH19" s="617"/>
      <c r="AI19" s="617"/>
      <c r="AJ19" s="617"/>
      <c r="AK19" s="617"/>
      <c r="AL19" s="617"/>
      <c r="AM19" s="617"/>
      <c r="AN19" s="617"/>
    </row>
    <row r="20" spans="2:40" ht="41.25" customHeight="1" thickBot="1">
      <c r="B20" s="924" t="s">
        <v>694</v>
      </c>
      <c r="C20" s="937" t="s">
        <v>705</v>
      </c>
      <c r="D20" s="935"/>
      <c r="E20" s="935"/>
      <c r="F20" s="935"/>
      <c r="G20" s="935"/>
      <c r="H20" s="935"/>
      <c r="I20" s="936"/>
      <c r="J20" s="936"/>
      <c r="K20" s="645" t="s">
        <v>52</v>
      </c>
      <c r="L20" s="939" t="e">
        <f>L19/L18</f>
        <v>#DIV/0!</v>
      </c>
      <c r="M20" s="556"/>
    </row>
    <row r="21" spans="2:40" ht="28" customHeight="1" thickBot="1">
      <c r="B21" s="1326" t="s">
        <v>692</v>
      </c>
      <c r="C21" s="1327"/>
      <c r="D21" s="1327"/>
      <c r="E21" s="1327"/>
      <c r="F21" s="1327"/>
      <c r="G21" s="1327"/>
      <c r="H21" s="1327"/>
      <c r="I21" s="1327"/>
      <c r="J21" s="1327"/>
      <c r="K21" s="1327"/>
      <c r="L21" s="1328"/>
      <c r="M21" s="556"/>
    </row>
    <row r="22" spans="2:40" ht="28">
      <c r="B22" s="649" t="s">
        <v>438</v>
      </c>
      <c r="C22" s="650" t="s">
        <v>439</v>
      </c>
      <c r="D22" s="650" t="s">
        <v>0</v>
      </c>
      <c r="E22" s="920" t="s">
        <v>675</v>
      </c>
      <c r="F22" s="921"/>
      <c r="G22" s="1295" t="s">
        <v>451</v>
      </c>
      <c r="H22" s="1163"/>
      <c r="I22" s="1163"/>
      <c r="J22" s="1163"/>
      <c r="K22" s="1163"/>
      <c r="L22" s="1164"/>
      <c r="M22" s="556"/>
    </row>
    <row r="23" spans="2:40" s="619" customFormat="1">
      <c r="B23" s="657" t="s">
        <v>454</v>
      </c>
      <c r="C23" s="648" t="s">
        <v>450</v>
      </c>
      <c r="D23" s="658"/>
      <c r="E23" s="658"/>
      <c r="F23" s="1299"/>
      <c r="G23" s="1300"/>
      <c r="H23" s="1300"/>
      <c r="I23" s="1300"/>
      <c r="J23" s="1300"/>
      <c r="K23" s="1300"/>
      <c r="L23" s="1301"/>
      <c r="M23" s="625"/>
      <c r="N23" s="617"/>
      <c r="O23" s="617"/>
      <c r="P23" s="617"/>
      <c r="Q23" s="617"/>
      <c r="R23" s="617"/>
      <c r="S23" s="617"/>
      <c r="T23" s="617"/>
      <c r="U23" s="617"/>
      <c r="V23" s="617"/>
      <c r="W23" s="617"/>
      <c r="X23" s="617"/>
      <c r="Y23" s="617"/>
      <c r="Z23" s="617"/>
      <c r="AA23" s="617"/>
      <c r="AB23" s="617"/>
      <c r="AC23" s="617"/>
      <c r="AD23" s="617"/>
      <c r="AE23" s="617"/>
      <c r="AF23" s="617"/>
      <c r="AG23" s="617"/>
      <c r="AH23" s="617"/>
      <c r="AI23" s="617"/>
      <c r="AJ23" s="617"/>
      <c r="AK23" s="617"/>
      <c r="AL23" s="617"/>
      <c r="AM23" s="617"/>
      <c r="AN23" s="617"/>
    </row>
    <row r="24" spans="2:40" s="619" customFormat="1">
      <c r="B24" s="657" t="s">
        <v>456</v>
      </c>
      <c r="C24" s="648" t="s">
        <v>450</v>
      </c>
      <c r="D24" s="658"/>
      <c r="E24" s="658"/>
      <c r="F24" s="1299"/>
      <c r="G24" s="1300"/>
      <c r="H24" s="1300"/>
      <c r="I24" s="1300"/>
      <c r="J24" s="1300"/>
      <c r="K24" s="1300"/>
      <c r="L24" s="1301"/>
      <c r="M24" s="625"/>
      <c r="N24" s="617"/>
      <c r="O24" s="617"/>
      <c r="P24" s="617"/>
      <c r="Q24" s="617"/>
      <c r="R24" s="617"/>
      <c r="S24" s="617"/>
      <c r="T24" s="617"/>
      <c r="U24" s="617"/>
      <c r="V24" s="617"/>
      <c r="W24" s="617"/>
      <c r="X24" s="617"/>
      <c r="Y24" s="617"/>
      <c r="Z24" s="617"/>
      <c r="AA24" s="617"/>
      <c r="AB24" s="617"/>
      <c r="AC24" s="617"/>
      <c r="AD24" s="617"/>
      <c r="AE24" s="617"/>
      <c r="AF24" s="617"/>
      <c r="AG24" s="617"/>
      <c r="AH24" s="617"/>
      <c r="AI24" s="617"/>
      <c r="AJ24" s="617"/>
      <c r="AK24" s="617"/>
      <c r="AL24" s="617"/>
      <c r="AM24" s="617"/>
      <c r="AN24" s="617"/>
    </row>
    <row r="25" spans="2:40" s="619" customFormat="1">
      <c r="B25" s="651" t="s">
        <v>658</v>
      </c>
      <c r="C25" s="926" t="s">
        <v>450</v>
      </c>
      <c r="D25" s="658"/>
      <c r="E25" s="658"/>
      <c r="F25" s="1299"/>
      <c r="G25" s="1300"/>
      <c r="H25" s="1300"/>
      <c r="I25" s="1300"/>
      <c r="J25" s="1300"/>
      <c r="K25" s="1300"/>
      <c r="L25" s="1301"/>
      <c r="M25" s="625"/>
      <c r="N25" s="617"/>
      <c r="O25" s="617"/>
      <c r="P25" s="617"/>
      <c r="Q25" s="617"/>
      <c r="R25" s="617"/>
      <c r="S25" s="617"/>
      <c r="T25" s="617"/>
      <c r="U25" s="617"/>
      <c r="V25" s="617"/>
      <c r="W25" s="617"/>
      <c r="X25" s="617"/>
      <c r="Y25" s="617"/>
      <c r="Z25" s="617"/>
      <c r="AA25" s="617"/>
      <c r="AB25" s="617"/>
      <c r="AC25" s="617"/>
      <c r="AD25" s="617"/>
      <c r="AE25" s="617"/>
      <c r="AF25" s="617"/>
      <c r="AG25" s="617"/>
      <c r="AH25" s="617"/>
      <c r="AI25" s="617"/>
      <c r="AJ25" s="617"/>
      <c r="AK25" s="617"/>
      <c r="AL25" s="617"/>
      <c r="AM25" s="617"/>
      <c r="AN25" s="617"/>
    </row>
    <row r="26" spans="2:40">
      <c r="B26" s="651" t="s">
        <v>702</v>
      </c>
      <c r="C26" s="648" t="s">
        <v>450</v>
      </c>
      <c r="D26" s="653"/>
      <c r="E26" s="653"/>
      <c r="F26" s="1296"/>
      <c r="G26" s="1297"/>
      <c r="H26" s="1297"/>
      <c r="I26" s="1297"/>
      <c r="J26" s="1297"/>
      <c r="K26" s="1297"/>
      <c r="L26" s="1298"/>
      <c r="M26" s="556"/>
    </row>
    <row r="27" spans="2:40" ht="16" thickBot="1">
      <c r="B27" s="1339" t="s">
        <v>449</v>
      </c>
      <c r="C27" s="1340"/>
      <c r="D27" s="654">
        <f>SUM(D23:D26)</f>
        <v>0</v>
      </c>
      <c r="E27" s="654">
        <f>SUM(E23:E26)</f>
        <v>0</v>
      </c>
      <c r="F27" s="1341"/>
      <c r="G27" s="1342"/>
      <c r="H27" s="1342"/>
      <c r="I27" s="1342"/>
      <c r="J27" s="1342"/>
      <c r="K27" s="1342"/>
      <c r="L27" s="1343"/>
      <c r="M27" s="556"/>
    </row>
    <row r="28" spans="2:40" ht="34.5" customHeight="1">
      <c r="B28" s="1197" t="s">
        <v>425</v>
      </c>
      <c r="C28" s="1198"/>
      <c r="D28" s="1198"/>
      <c r="E28" s="1198"/>
      <c r="F28" s="1198"/>
      <c r="G28" s="1199"/>
      <c r="H28" s="1199"/>
      <c r="I28" s="1200" t="s">
        <v>693</v>
      </c>
      <c r="J28" s="1200"/>
      <c r="K28" s="1200"/>
      <c r="L28" s="922" t="s">
        <v>676</v>
      </c>
      <c r="M28" s="556"/>
    </row>
    <row r="29" spans="2:40" ht="24" customHeight="1">
      <c r="B29" s="1309"/>
      <c r="C29" s="1310"/>
      <c r="D29" s="1310"/>
      <c r="E29" s="1310"/>
      <c r="F29" s="1310"/>
      <c r="G29" s="1311"/>
      <c r="H29" s="1311"/>
      <c r="I29" s="1311"/>
      <c r="J29" s="1311"/>
      <c r="K29" s="1311"/>
      <c r="L29" s="638"/>
      <c r="M29" s="556"/>
    </row>
    <row r="30" spans="2:40" ht="24" customHeight="1">
      <c r="B30" s="1309"/>
      <c r="C30" s="1310"/>
      <c r="D30" s="1310"/>
      <c r="E30" s="1310"/>
      <c r="F30" s="1310"/>
      <c r="G30" s="1311"/>
      <c r="H30" s="1311"/>
      <c r="I30" s="1311"/>
      <c r="J30" s="1311"/>
      <c r="K30" s="1311"/>
      <c r="L30" s="638"/>
      <c r="M30" s="556"/>
    </row>
    <row r="31" spans="2:40" s="619" customFormat="1" ht="24" customHeight="1">
      <c r="B31" s="1332"/>
      <c r="C31" s="1333"/>
      <c r="D31" s="1333"/>
      <c r="E31" s="1333"/>
      <c r="F31" s="1333"/>
      <c r="G31" s="1333"/>
      <c r="H31" s="1310"/>
      <c r="I31" s="1334"/>
      <c r="J31" s="1333"/>
      <c r="K31" s="1310"/>
      <c r="L31" s="638"/>
      <c r="M31" s="625"/>
      <c r="N31" s="617"/>
      <c r="O31" s="617"/>
      <c r="P31" s="617"/>
      <c r="Q31" s="617"/>
      <c r="R31" s="617"/>
      <c r="S31" s="617"/>
      <c r="T31" s="617"/>
      <c r="U31" s="617"/>
      <c r="V31" s="617"/>
      <c r="W31" s="617"/>
      <c r="X31" s="617"/>
      <c r="Y31" s="617"/>
      <c r="Z31" s="617"/>
      <c r="AA31" s="617"/>
      <c r="AB31" s="617"/>
      <c r="AC31" s="617"/>
      <c r="AD31" s="617"/>
      <c r="AE31" s="617"/>
      <c r="AF31" s="617"/>
      <c r="AG31" s="617"/>
      <c r="AH31" s="617"/>
      <c r="AI31" s="617"/>
      <c r="AJ31" s="617"/>
      <c r="AK31" s="617"/>
      <c r="AL31" s="617"/>
      <c r="AM31" s="617"/>
      <c r="AN31" s="617"/>
    </row>
    <row r="32" spans="2:40" ht="24" customHeight="1" thickBot="1">
      <c r="B32" s="1309"/>
      <c r="C32" s="1310"/>
      <c r="D32" s="1310"/>
      <c r="E32" s="1310"/>
      <c r="F32" s="1310"/>
      <c r="G32" s="1311"/>
      <c r="H32" s="1311"/>
      <c r="I32" s="1311"/>
      <c r="J32" s="1311"/>
      <c r="K32" s="1311"/>
      <c r="L32" s="639"/>
      <c r="M32" s="556"/>
    </row>
    <row r="33" spans="2:13" ht="27" customHeight="1">
      <c r="B33" s="1303" t="s">
        <v>704</v>
      </c>
      <c r="C33" s="1304"/>
      <c r="D33" s="1304"/>
      <c r="E33" s="1304"/>
      <c r="F33" s="1304"/>
      <c r="G33" s="1304"/>
      <c r="H33" s="1304"/>
      <c r="I33" s="1304"/>
      <c r="J33" s="1304"/>
      <c r="K33" s="1304"/>
      <c r="L33" s="1305"/>
      <c r="M33" s="556"/>
    </row>
    <row r="34" spans="2:13" hidden="1">
      <c r="B34" s="1306"/>
      <c r="C34" s="1307"/>
      <c r="D34" s="1307"/>
      <c r="E34" s="1307"/>
      <c r="F34" s="1307"/>
      <c r="G34" s="1307"/>
      <c r="H34" s="1307"/>
      <c r="I34" s="1307"/>
      <c r="J34" s="1307"/>
      <c r="K34" s="1307"/>
      <c r="L34" s="1308"/>
      <c r="M34" s="556"/>
    </row>
    <row r="35" spans="2:13" ht="21.75" customHeight="1">
      <c r="B35" s="1206" t="s">
        <v>695</v>
      </c>
      <c r="C35" s="1207"/>
      <c r="D35" s="1207"/>
      <c r="E35" s="1207"/>
      <c r="F35" s="1207"/>
      <c r="G35" s="1208"/>
      <c r="H35" s="1287" t="s">
        <v>678</v>
      </c>
      <c r="I35" s="1288"/>
      <c r="J35" s="1288"/>
      <c r="K35" s="1289"/>
      <c r="L35" s="927" t="s">
        <v>412</v>
      </c>
      <c r="M35" s="556"/>
    </row>
    <row r="36" spans="2:13" ht="24" customHeight="1">
      <c r="B36" s="1290"/>
      <c r="C36" s="1291"/>
      <c r="D36" s="1291"/>
      <c r="E36" s="1291"/>
      <c r="F36" s="1291"/>
      <c r="G36" s="1292"/>
      <c r="H36" s="923"/>
      <c r="I36" s="1286"/>
      <c r="J36" s="1201"/>
      <c r="K36" s="1201"/>
      <c r="L36" s="565"/>
      <c r="M36" s="556"/>
    </row>
    <row r="37" spans="2:13" ht="24" customHeight="1">
      <c r="B37" s="1290"/>
      <c r="C37" s="1291"/>
      <c r="D37" s="1291"/>
      <c r="E37" s="1291"/>
      <c r="F37" s="1291"/>
      <c r="G37" s="1292"/>
      <c r="H37" s="923"/>
      <c r="I37" s="1286"/>
      <c r="J37" s="1201"/>
      <c r="K37" s="1201"/>
      <c r="L37" s="565"/>
      <c r="M37" s="556"/>
    </row>
    <row r="38" spans="2:13" ht="24" customHeight="1">
      <c r="B38" s="1290"/>
      <c r="C38" s="1291"/>
      <c r="D38" s="1291"/>
      <c r="E38" s="1291"/>
      <c r="F38" s="1291"/>
      <c r="G38" s="1292"/>
      <c r="H38" s="923"/>
      <c r="I38" s="1286"/>
      <c r="J38" s="1201"/>
      <c r="K38" s="1201"/>
      <c r="L38" s="565"/>
      <c r="M38" s="556"/>
    </row>
    <row r="39" spans="2:13" ht="24" customHeight="1">
      <c r="B39" s="1290"/>
      <c r="C39" s="1291"/>
      <c r="D39" s="1291"/>
      <c r="E39" s="1291"/>
      <c r="F39" s="1291"/>
      <c r="G39" s="1292"/>
      <c r="H39" s="923"/>
      <c r="I39" s="1286"/>
      <c r="J39" s="1201"/>
      <c r="K39" s="1201"/>
      <c r="L39" s="565"/>
      <c r="M39" s="556"/>
    </row>
    <row r="40" spans="2:13" hidden="1">
      <c r="B40" s="1202" t="s">
        <v>684</v>
      </c>
      <c r="C40" s="1203"/>
      <c r="D40" s="1203"/>
      <c r="E40" s="1203"/>
      <c r="F40" s="1203"/>
      <c r="G40" s="1203"/>
      <c r="H40" s="1203"/>
      <c r="I40" s="1203"/>
      <c r="J40" s="1203"/>
      <c r="K40" s="1203"/>
      <c r="L40" s="1204"/>
      <c r="M40" s="556"/>
    </row>
    <row r="41" spans="2:13" ht="65" customHeight="1">
      <c r="B41" s="1282"/>
      <c r="C41" s="1283"/>
      <c r="D41" s="1283"/>
      <c r="E41" s="1283"/>
      <c r="F41" s="1283"/>
      <c r="G41" s="1284"/>
      <c r="H41" s="1284"/>
      <c r="I41" s="1284"/>
      <c r="J41" s="1284"/>
      <c r="K41" s="1284"/>
      <c r="L41" s="1285"/>
      <c r="M41" s="556"/>
    </row>
    <row r="42" spans="2:13" ht="18" customHeight="1">
      <c r="B42" s="1206" t="s">
        <v>696</v>
      </c>
      <c r="C42" s="1207"/>
      <c r="D42" s="1207"/>
      <c r="E42" s="1207"/>
      <c r="F42" s="1207"/>
      <c r="G42" s="1208"/>
      <c r="H42" s="1287" t="s">
        <v>678</v>
      </c>
      <c r="I42" s="1288"/>
      <c r="J42" s="1288"/>
      <c r="K42" s="1289"/>
      <c r="L42" s="927" t="s">
        <v>412</v>
      </c>
      <c r="M42" s="556"/>
    </row>
    <row r="43" spans="2:13" ht="24" customHeight="1">
      <c r="B43" s="1302"/>
      <c r="C43" s="1286"/>
      <c r="D43" s="1286"/>
      <c r="E43" s="1286"/>
      <c r="F43" s="1286"/>
      <c r="G43" s="1201"/>
      <c r="H43" s="923"/>
      <c r="I43" s="1286"/>
      <c r="J43" s="1201"/>
      <c r="K43" s="1201"/>
      <c r="L43" s="565"/>
      <c r="M43" s="556"/>
    </row>
    <row r="44" spans="2:13" ht="24" customHeight="1">
      <c r="B44" s="1302"/>
      <c r="C44" s="1286"/>
      <c r="D44" s="1286"/>
      <c r="E44" s="1286"/>
      <c r="F44" s="1286"/>
      <c r="G44" s="1201"/>
      <c r="H44" s="923"/>
      <c r="I44" s="1286"/>
      <c r="J44" s="1201"/>
      <c r="K44" s="1201"/>
      <c r="L44" s="565"/>
      <c r="M44" s="556"/>
    </row>
    <row r="45" spans="2:13" ht="24" customHeight="1">
      <c r="B45" s="1302"/>
      <c r="C45" s="1286"/>
      <c r="D45" s="1286"/>
      <c r="E45" s="1286"/>
      <c r="F45" s="1286"/>
      <c r="G45" s="1201"/>
      <c r="H45" s="923"/>
      <c r="I45" s="1286"/>
      <c r="J45" s="1201"/>
      <c r="K45" s="1201"/>
      <c r="L45" s="565"/>
      <c r="M45" s="556"/>
    </row>
    <row r="46" spans="2:13" ht="24" customHeight="1">
      <c r="B46" s="1302"/>
      <c r="C46" s="1286"/>
      <c r="D46" s="1286"/>
      <c r="E46" s="1286"/>
      <c r="F46" s="1286"/>
      <c r="G46" s="1201"/>
      <c r="H46" s="923"/>
      <c r="I46" s="1286"/>
      <c r="J46" s="1201"/>
      <c r="K46" s="1201"/>
      <c r="L46" s="565"/>
      <c r="M46" s="556"/>
    </row>
    <row r="47" spans="2:13" hidden="1">
      <c r="B47" s="1202" t="s">
        <v>679</v>
      </c>
      <c r="C47" s="1203"/>
      <c r="D47" s="1203"/>
      <c r="E47" s="1203"/>
      <c r="F47" s="1203"/>
      <c r="G47" s="1203"/>
      <c r="H47" s="1203"/>
      <c r="I47" s="1203"/>
      <c r="J47" s="1203"/>
      <c r="K47" s="1203"/>
      <c r="L47" s="1204"/>
      <c r="M47" s="556"/>
    </row>
    <row r="48" spans="2:13" ht="64" customHeight="1">
      <c r="B48" s="1282"/>
      <c r="C48" s="1283"/>
      <c r="D48" s="1283"/>
      <c r="E48" s="1283"/>
      <c r="F48" s="1283"/>
      <c r="G48" s="1284"/>
      <c r="H48" s="1284"/>
      <c r="I48" s="1284"/>
      <c r="J48" s="1284"/>
      <c r="K48" s="1284"/>
      <c r="L48" s="1285"/>
      <c r="M48" s="556"/>
    </row>
    <row r="49" spans="2:40" s="619" customFormat="1" ht="22.5" customHeight="1">
      <c r="B49" s="1206" t="s">
        <v>706</v>
      </c>
      <c r="C49" s="1207"/>
      <c r="D49" s="1207"/>
      <c r="E49" s="1207"/>
      <c r="F49" s="1207"/>
      <c r="G49" s="1208"/>
      <c r="H49" s="1287" t="s">
        <v>678</v>
      </c>
      <c r="I49" s="1288"/>
      <c r="J49" s="1288"/>
      <c r="K49" s="1289"/>
      <c r="L49" s="927" t="s">
        <v>412</v>
      </c>
      <c r="M49" s="625"/>
      <c r="N49" s="617"/>
      <c r="O49" s="617"/>
      <c r="P49" s="617"/>
      <c r="Q49" s="617"/>
      <c r="R49" s="617"/>
      <c r="S49" s="617"/>
      <c r="T49" s="617"/>
      <c r="U49" s="617"/>
      <c r="V49" s="617"/>
      <c r="W49" s="617"/>
      <c r="X49" s="617"/>
      <c r="Y49" s="617"/>
      <c r="Z49" s="617"/>
      <c r="AA49" s="617"/>
      <c r="AB49" s="617"/>
      <c r="AC49" s="617"/>
      <c r="AD49" s="617"/>
      <c r="AE49" s="617"/>
      <c r="AF49" s="617"/>
      <c r="AG49" s="617"/>
      <c r="AH49" s="617"/>
      <c r="AI49" s="617"/>
      <c r="AJ49" s="617"/>
      <c r="AK49" s="617"/>
      <c r="AL49" s="617"/>
      <c r="AM49" s="617"/>
      <c r="AN49" s="617"/>
    </row>
    <row r="50" spans="2:40" s="619" customFormat="1" ht="24" customHeight="1">
      <c r="B50" s="1302"/>
      <c r="C50" s="1286"/>
      <c r="D50" s="1286"/>
      <c r="E50" s="1286"/>
      <c r="F50" s="1286"/>
      <c r="G50" s="1201"/>
      <c r="H50" s="923"/>
      <c r="I50" s="1286"/>
      <c r="J50" s="1201"/>
      <c r="K50" s="1201"/>
      <c r="L50" s="634"/>
      <c r="M50" s="625"/>
      <c r="N50" s="617"/>
      <c r="O50" s="617"/>
      <c r="P50" s="617"/>
      <c r="Q50" s="617"/>
      <c r="R50" s="617"/>
      <c r="S50" s="617"/>
      <c r="T50" s="617"/>
      <c r="U50" s="617"/>
      <c r="V50" s="617"/>
      <c r="W50" s="617"/>
      <c r="X50" s="617"/>
      <c r="Y50" s="617"/>
      <c r="Z50" s="617"/>
      <c r="AA50" s="617"/>
      <c r="AB50" s="617"/>
      <c r="AC50" s="617"/>
      <c r="AD50" s="617"/>
      <c r="AE50" s="617"/>
      <c r="AF50" s="617"/>
      <c r="AG50" s="617"/>
      <c r="AH50" s="617"/>
      <c r="AI50" s="617"/>
      <c r="AJ50" s="617"/>
      <c r="AK50" s="617"/>
      <c r="AL50" s="617"/>
      <c r="AM50" s="617"/>
      <c r="AN50" s="617"/>
    </row>
    <row r="51" spans="2:40" s="619" customFormat="1" ht="24" customHeight="1">
      <c r="B51" s="1302"/>
      <c r="C51" s="1286"/>
      <c r="D51" s="1286"/>
      <c r="E51" s="1286"/>
      <c r="F51" s="1286"/>
      <c r="G51" s="1201"/>
      <c r="H51" s="923"/>
      <c r="I51" s="1286"/>
      <c r="J51" s="1201"/>
      <c r="K51" s="1201"/>
      <c r="L51" s="634"/>
      <c r="M51" s="625"/>
      <c r="N51" s="617"/>
      <c r="O51" s="617"/>
      <c r="P51" s="617"/>
      <c r="Q51" s="617"/>
      <c r="R51" s="617"/>
      <c r="S51" s="617"/>
      <c r="T51" s="617"/>
      <c r="U51" s="617"/>
      <c r="V51" s="617"/>
      <c r="W51" s="617"/>
      <c r="X51" s="617"/>
      <c r="Y51" s="617"/>
      <c r="Z51" s="617"/>
      <c r="AA51" s="617"/>
      <c r="AB51" s="617"/>
      <c r="AC51" s="617"/>
      <c r="AD51" s="617"/>
      <c r="AE51" s="617"/>
      <c r="AF51" s="617"/>
      <c r="AG51" s="617"/>
      <c r="AH51" s="617"/>
      <c r="AI51" s="617"/>
      <c r="AJ51" s="617"/>
      <c r="AK51" s="617"/>
      <c r="AL51" s="617"/>
      <c r="AM51" s="617"/>
      <c r="AN51" s="617"/>
    </row>
    <row r="52" spans="2:40" s="619" customFormat="1" ht="24" customHeight="1">
      <c r="B52" s="1302"/>
      <c r="C52" s="1286"/>
      <c r="D52" s="1286"/>
      <c r="E52" s="1286"/>
      <c r="F52" s="1286"/>
      <c r="G52" s="1201"/>
      <c r="H52" s="923"/>
      <c r="I52" s="1286"/>
      <c r="J52" s="1201"/>
      <c r="K52" s="1201"/>
      <c r="L52" s="634"/>
      <c r="M52" s="625"/>
      <c r="N52" s="617"/>
      <c r="O52" s="617"/>
      <c r="P52" s="617"/>
      <c r="Q52" s="617"/>
      <c r="R52" s="617"/>
      <c r="S52" s="617"/>
      <c r="T52" s="617"/>
      <c r="U52" s="617"/>
      <c r="V52" s="617"/>
      <c r="W52" s="617"/>
      <c r="X52" s="617"/>
      <c r="Y52" s="617"/>
      <c r="Z52" s="617"/>
      <c r="AA52" s="617"/>
      <c r="AB52" s="617"/>
      <c r="AC52" s="617"/>
      <c r="AD52" s="617"/>
      <c r="AE52" s="617"/>
      <c r="AF52" s="617"/>
      <c r="AG52" s="617"/>
      <c r="AH52" s="617"/>
      <c r="AI52" s="617"/>
      <c r="AJ52" s="617"/>
      <c r="AK52" s="617"/>
      <c r="AL52" s="617"/>
      <c r="AM52" s="617"/>
      <c r="AN52" s="617"/>
    </row>
    <row r="53" spans="2:40" s="619" customFormat="1" ht="24" customHeight="1">
      <c r="B53" s="1302"/>
      <c r="C53" s="1286"/>
      <c r="D53" s="1286"/>
      <c r="E53" s="1286"/>
      <c r="F53" s="1286"/>
      <c r="G53" s="1201"/>
      <c r="H53" s="923"/>
      <c r="I53" s="1286"/>
      <c r="J53" s="1201"/>
      <c r="K53" s="1201"/>
      <c r="L53" s="634"/>
      <c r="M53" s="625"/>
      <c r="N53" s="617"/>
      <c r="O53" s="617"/>
      <c r="P53" s="617"/>
      <c r="Q53" s="617"/>
      <c r="R53" s="617"/>
      <c r="S53" s="617"/>
      <c r="T53" s="617"/>
      <c r="U53" s="617"/>
      <c r="V53" s="617"/>
      <c r="W53" s="617"/>
      <c r="X53" s="617"/>
      <c r="Y53" s="617"/>
      <c r="Z53" s="617"/>
      <c r="AA53" s="617"/>
      <c r="AB53" s="617"/>
      <c r="AC53" s="617"/>
      <c r="AD53" s="617"/>
      <c r="AE53" s="617"/>
      <c r="AF53" s="617"/>
      <c r="AG53" s="617"/>
      <c r="AH53" s="617"/>
      <c r="AI53" s="617"/>
      <c r="AJ53" s="617"/>
      <c r="AK53" s="617"/>
      <c r="AL53" s="617"/>
      <c r="AM53" s="617"/>
      <c r="AN53" s="617"/>
    </row>
    <row r="54" spans="2:40" s="619" customFormat="1" hidden="1">
      <c r="B54" s="1202" t="s">
        <v>685</v>
      </c>
      <c r="C54" s="1203"/>
      <c r="D54" s="1203"/>
      <c r="E54" s="1203"/>
      <c r="F54" s="1203"/>
      <c r="G54" s="1203"/>
      <c r="H54" s="1203"/>
      <c r="I54" s="1203"/>
      <c r="J54" s="1203"/>
      <c r="K54" s="1203"/>
      <c r="L54" s="1204"/>
      <c r="M54" s="625"/>
      <c r="N54" s="617"/>
      <c r="O54" s="617"/>
      <c r="P54" s="617"/>
      <c r="Q54" s="617"/>
      <c r="R54" s="617"/>
      <c r="S54" s="617"/>
      <c r="T54" s="617"/>
      <c r="U54" s="617"/>
      <c r="V54" s="617"/>
      <c r="W54" s="617"/>
      <c r="X54" s="617"/>
      <c r="Y54" s="617"/>
      <c r="Z54" s="617"/>
      <c r="AA54" s="617"/>
      <c r="AB54" s="617"/>
      <c r="AC54" s="617"/>
      <c r="AD54" s="617"/>
      <c r="AE54" s="617"/>
      <c r="AF54" s="617"/>
      <c r="AG54" s="617"/>
      <c r="AH54" s="617"/>
      <c r="AI54" s="617"/>
      <c r="AJ54" s="617"/>
      <c r="AK54" s="617"/>
      <c r="AL54" s="617"/>
      <c r="AM54" s="617"/>
      <c r="AN54" s="617"/>
    </row>
    <row r="55" spans="2:40" s="619" customFormat="1" ht="65" customHeight="1">
      <c r="B55" s="1282"/>
      <c r="C55" s="1283"/>
      <c r="D55" s="1283"/>
      <c r="E55" s="1283"/>
      <c r="F55" s="1283"/>
      <c r="G55" s="1284"/>
      <c r="H55" s="1284"/>
      <c r="I55" s="1284"/>
      <c r="J55" s="1284"/>
      <c r="K55" s="1284"/>
      <c r="L55" s="1285"/>
      <c r="M55" s="625"/>
      <c r="N55" s="617"/>
      <c r="O55" s="617"/>
      <c r="P55" s="617"/>
      <c r="Q55" s="617"/>
      <c r="R55" s="617"/>
      <c r="S55" s="617"/>
      <c r="T55" s="617"/>
      <c r="U55" s="617"/>
      <c r="V55" s="617"/>
      <c r="W55" s="617"/>
      <c r="X55" s="617"/>
      <c r="Y55" s="617"/>
      <c r="Z55" s="617"/>
      <c r="AA55" s="617"/>
      <c r="AB55" s="617"/>
      <c r="AC55" s="617"/>
      <c r="AD55" s="617"/>
      <c r="AE55" s="617"/>
      <c r="AF55" s="617"/>
      <c r="AG55" s="617"/>
      <c r="AH55" s="617"/>
      <c r="AI55" s="617"/>
      <c r="AJ55" s="617"/>
      <c r="AK55" s="617"/>
      <c r="AL55" s="617"/>
      <c r="AM55" s="617"/>
      <c r="AN55" s="617"/>
    </row>
    <row r="56" spans="2:40" ht="20.75" customHeight="1">
      <c r="B56" s="1320" t="s">
        <v>703</v>
      </c>
      <c r="C56" s="1321"/>
      <c r="D56" s="1321"/>
      <c r="E56" s="1321"/>
      <c r="F56" s="1321"/>
      <c r="G56" s="1321"/>
      <c r="H56" s="1321"/>
      <c r="I56" s="1321"/>
      <c r="J56" s="1321"/>
      <c r="K56" s="1321"/>
      <c r="L56" s="1322"/>
      <c r="M56" s="556"/>
    </row>
    <row r="57" spans="2:40" s="619" customFormat="1" ht="21.75" customHeight="1">
      <c r="B57" s="1206" t="s">
        <v>707</v>
      </c>
      <c r="C57" s="1207"/>
      <c r="D57" s="1207"/>
      <c r="E57" s="1207"/>
      <c r="F57" s="1207"/>
      <c r="G57" s="1208"/>
      <c r="H57" s="1287" t="s">
        <v>709</v>
      </c>
      <c r="I57" s="1288"/>
      <c r="J57" s="1288"/>
      <c r="K57" s="1289"/>
      <c r="L57" s="927" t="s">
        <v>710</v>
      </c>
      <c r="M57" s="625"/>
      <c r="N57" s="617"/>
      <c r="O57" s="617"/>
      <c r="P57" s="617"/>
      <c r="Q57" s="617"/>
      <c r="R57" s="617"/>
      <c r="S57" s="617"/>
      <c r="T57" s="617"/>
      <c r="U57" s="617"/>
      <c r="V57" s="617"/>
      <c r="W57" s="617"/>
      <c r="X57" s="617"/>
      <c r="Y57" s="617"/>
      <c r="Z57" s="617"/>
      <c r="AA57" s="617"/>
      <c r="AB57" s="617"/>
      <c r="AC57" s="617"/>
      <c r="AD57" s="617"/>
      <c r="AE57" s="617"/>
      <c r="AF57" s="617"/>
      <c r="AG57" s="617"/>
      <c r="AH57" s="617"/>
      <c r="AI57" s="617"/>
      <c r="AJ57" s="617"/>
      <c r="AK57" s="617"/>
      <c r="AL57" s="617"/>
      <c r="AM57" s="617"/>
      <c r="AN57" s="617"/>
    </row>
    <row r="58" spans="2:40" s="619" customFormat="1" ht="24" customHeight="1">
      <c r="B58" s="1290"/>
      <c r="C58" s="1291"/>
      <c r="D58" s="1291"/>
      <c r="E58" s="1291"/>
      <c r="F58" s="1291"/>
      <c r="G58" s="1292"/>
      <c r="H58" s="923"/>
      <c r="I58" s="1286"/>
      <c r="J58" s="1201"/>
      <c r="K58" s="1201"/>
      <c r="L58" s="634"/>
      <c r="M58" s="625"/>
      <c r="N58" s="617"/>
      <c r="O58" s="617"/>
      <c r="P58" s="617"/>
      <c r="Q58" s="617"/>
      <c r="R58" s="617"/>
      <c r="S58" s="617"/>
      <c r="T58" s="617"/>
      <c r="U58" s="617"/>
      <c r="V58" s="617"/>
      <c r="W58" s="617"/>
      <c r="X58" s="617"/>
      <c r="Y58" s="617"/>
      <c r="Z58" s="617"/>
      <c r="AA58" s="617"/>
      <c r="AB58" s="617"/>
      <c r="AC58" s="617"/>
      <c r="AD58" s="617"/>
      <c r="AE58" s="617"/>
      <c r="AF58" s="617"/>
      <c r="AG58" s="617"/>
      <c r="AH58" s="617"/>
      <c r="AI58" s="617"/>
      <c r="AJ58" s="617"/>
      <c r="AK58" s="617"/>
      <c r="AL58" s="617"/>
      <c r="AM58" s="617"/>
      <c r="AN58" s="617"/>
    </row>
    <row r="59" spans="2:40" s="619" customFormat="1" ht="24" customHeight="1">
      <c r="B59" s="1290"/>
      <c r="C59" s="1291"/>
      <c r="D59" s="1291"/>
      <c r="E59" s="1291"/>
      <c r="F59" s="1291"/>
      <c r="G59" s="1292"/>
      <c r="H59" s="923"/>
      <c r="I59" s="1286"/>
      <c r="J59" s="1201"/>
      <c r="K59" s="1201"/>
      <c r="L59" s="634"/>
      <c r="M59" s="625"/>
      <c r="N59" s="617"/>
      <c r="O59" s="617"/>
      <c r="P59" s="617"/>
      <c r="Q59" s="617"/>
      <c r="R59" s="617"/>
      <c r="S59" s="617"/>
      <c r="T59" s="617"/>
      <c r="U59" s="617"/>
      <c r="V59" s="617"/>
      <c r="W59" s="617"/>
      <c r="X59" s="617"/>
      <c r="Y59" s="617"/>
      <c r="Z59" s="617"/>
      <c r="AA59" s="617"/>
      <c r="AB59" s="617"/>
      <c r="AC59" s="617"/>
      <c r="AD59" s="617"/>
      <c r="AE59" s="617"/>
      <c r="AF59" s="617"/>
      <c r="AG59" s="617"/>
      <c r="AH59" s="617"/>
      <c r="AI59" s="617"/>
      <c r="AJ59" s="617"/>
      <c r="AK59" s="617"/>
      <c r="AL59" s="617"/>
      <c r="AM59" s="617"/>
      <c r="AN59" s="617"/>
    </row>
    <row r="60" spans="2:40" s="619" customFormat="1" ht="24" customHeight="1">
      <c r="B60" s="1290"/>
      <c r="C60" s="1291"/>
      <c r="D60" s="1291"/>
      <c r="E60" s="1291"/>
      <c r="F60" s="1291"/>
      <c r="G60" s="1292"/>
      <c r="H60" s="923"/>
      <c r="I60" s="1286"/>
      <c r="J60" s="1201"/>
      <c r="K60" s="1201"/>
      <c r="L60" s="634"/>
      <c r="M60" s="625"/>
      <c r="N60" s="617"/>
      <c r="O60" s="617"/>
      <c r="P60" s="617"/>
      <c r="Q60" s="617"/>
      <c r="R60" s="617"/>
      <c r="S60" s="617"/>
      <c r="T60" s="617"/>
      <c r="U60" s="617"/>
      <c r="V60" s="617"/>
      <c r="W60" s="617"/>
      <c r="X60" s="617"/>
      <c r="Y60" s="617"/>
      <c r="Z60" s="617"/>
      <c r="AA60" s="617"/>
      <c r="AB60" s="617"/>
      <c r="AC60" s="617"/>
      <c r="AD60" s="617"/>
      <c r="AE60" s="617"/>
      <c r="AF60" s="617"/>
      <c r="AG60" s="617"/>
      <c r="AH60" s="617"/>
      <c r="AI60" s="617"/>
      <c r="AJ60" s="617"/>
      <c r="AK60" s="617"/>
      <c r="AL60" s="617"/>
      <c r="AM60" s="617"/>
      <c r="AN60" s="617"/>
    </row>
    <row r="61" spans="2:40" s="619" customFormat="1" ht="24" customHeight="1">
      <c r="B61" s="1290"/>
      <c r="C61" s="1291"/>
      <c r="D61" s="1291"/>
      <c r="E61" s="1291"/>
      <c r="F61" s="1291"/>
      <c r="G61" s="1292"/>
      <c r="H61" s="923"/>
      <c r="I61" s="1286"/>
      <c r="J61" s="1201"/>
      <c r="K61" s="1201"/>
      <c r="L61" s="634"/>
      <c r="M61" s="625"/>
      <c r="N61" s="617"/>
      <c r="O61" s="617"/>
      <c r="P61" s="617"/>
      <c r="Q61" s="617"/>
      <c r="R61" s="617"/>
      <c r="S61" s="617"/>
      <c r="T61" s="617"/>
      <c r="U61" s="617"/>
      <c r="V61" s="617"/>
      <c r="W61" s="617"/>
      <c r="X61" s="617"/>
      <c r="Y61" s="617"/>
      <c r="Z61" s="617"/>
      <c r="AA61" s="617"/>
      <c r="AB61" s="617"/>
      <c r="AC61" s="617"/>
      <c r="AD61" s="617"/>
      <c r="AE61" s="617"/>
      <c r="AF61" s="617"/>
      <c r="AG61" s="617"/>
      <c r="AH61" s="617"/>
      <c r="AI61" s="617"/>
      <c r="AJ61" s="617"/>
      <c r="AK61" s="617"/>
      <c r="AL61" s="617"/>
      <c r="AM61" s="617"/>
      <c r="AN61" s="617"/>
    </row>
    <row r="62" spans="2:40" s="619" customFormat="1" hidden="1">
      <c r="B62" s="1202" t="s">
        <v>684</v>
      </c>
      <c r="C62" s="1203"/>
      <c r="D62" s="1203"/>
      <c r="E62" s="1203"/>
      <c r="F62" s="1203"/>
      <c r="G62" s="1203"/>
      <c r="H62" s="1203"/>
      <c r="I62" s="1203"/>
      <c r="J62" s="1203"/>
      <c r="K62" s="1203"/>
      <c r="L62" s="1204"/>
      <c r="M62" s="625"/>
      <c r="N62" s="617"/>
      <c r="O62" s="617"/>
      <c r="P62" s="617"/>
      <c r="Q62" s="617"/>
      <c r="R62" s="617"/>
      <c r="S62" s="617"/>
      <c r="T62" s="617"/>
      <c r="U62" s="617"/>
      <c r="V62" s="617"/>
      <c r="W62" s="617"/>
      <c r="X62" s="617"/>
      <c r="Y62" s="617"/>
      <c r="Z62" s="617"/>
      <c r="AA62" s="617"/>
      <c r="AB62" s="617"/>
      <c r="AC62" s="617"/>
      <c r="AD62" s="617"/>
      <c r="AE62" s="617"/>
      <c r="AF62" s="617"/>
      <c r="AG62" s="617"/>
      <c r="AH62" s="617"/>
      <c r="AI62" s="617"/>
      <c r="AJ62" s="617"/>
      <c r="AK62" s="617"/>
      <c r="AL62" s="617"/>
      <c r="AM62" s="617"/>
      <c r="AN62" s="617"/>
    </row>
    <row r="63" spans="2:40" s="619" customFormat="1" ht="65" customHeight="1">
      <c r="B63" s="1282"/>
      <c r="C63" s="1283"/>
      <c r="D63" s="1283"/>
      <c r="E63" s="1283"/>
      <c r="F63" s="1283"/>
      <c r="G63" s="1284"/>
      <c r="H63" s="1284"/>
      <c r="I63" s="1284"/>
      <c r="J63" s="1284"/>
      <c r="K63" s="1284"/>
      <c r="L63" s="1285"/>
      <c r="M63" s="625"/>
      <c r="N63" s="617"/>
      <c r="O63" s="617"/>
      <c r="P63" s="617"/>
      <c r="Q63" s="617"/>
      <c r="R63" s="617"/>
      <c r="S63" s="617"/>
      <c r="T63" s="617"/>
      <c r="U63" s="617"/>
      <c r="V63" s="617"/>
      <c r="W63" s="617"/>
      <c r="X63" s="617"/>
      <c r="Y63" s="617"/>
      <c r="Z63" s="617"/>
      <c r="AA63" s="617"/>
      <c r="AB63" s="617"/>
      <c r="AC63" s="617"/>
      <c r="AD63" s="617"/>
      <c r="AE63" s="617"/>
      <c r="AF63" s="617"/>
      <c r="AG63" s="617"/>
      <c r="AH63" s="617"/>
      <c r="AI63" s="617"/>
      <c r="AJ63" s="617"/>
      <c r="AK63" s="617"/>
      <c r="AL63" s="617"/>
      <c r="AM63" s="617"/>
      <c r="AN63" s="617"/>
    </row>
    <row r="64" spans="2:40" s="619" customFormat="1" ht="18" customHeight="1">
      <c r="B64" s="1206" t="s">
        <v>716</v>
      </c>
      <c r="C64" s="1207"/>
      <c r="D64" s="1207"/>
      <c r="E64" s="1207"/>
      <c r="F64" s="1207"/>
      <c r="G64" s="1208"/>
      <c r="H64" s="1287" t="s">
        <v>709</v>
      </c>
      <c r="I64" s="1288"/>
      <c r="J64" s="1288"/>
      <c r="K64" s="1289"/>
      <c r="L64" s="927" t="s">
        <v>710</v>
      </c>
      <c r="M64" s="625"/>
      <c r="N64" s="617"/>
      <c r="O64" s="617"/>
      <c r="P64" s="617"/>
      <c r="Q64" s="617"/>
      <c r="R64" s="617"/>
      <c r="S64" s="617"/>
      <c r="T64" s="617"/>
      <c r="U64" s="617"/>
      <c r="V64" s="617"/>
      <c r="W64" s="617"/>
      <c r="X64" s="617"/>
      <c r="Y64" s="617"/>
      <c r="Z64" s="617"/>
      <c r="AA64" s="617"/>
      <c r="AB64" s="617"/>
      <c r="AC64" s="617"/>
      <c r="AD64" s="617"/>
      <c r="AE64" s="617"/>
      <c r="AF64" s="617"/>
      <c r="AG64" s="617"/>
      <c r="AH64" s="617"/>
      <c r="AI64" s="617"/>
      <c r="AJ64" s="617"/>
      <c r="AK64" s="617"/>
      <c r="AL64" s="617"/>
      <c r="AM64" s="617"/>
      <c r="AN64" s="617"/>
    </row>
    <row r="65" spans="2:40" s="619" customFormat="1" ht="24" customHeight="1">
      <c r="B65" s="1302"/>
      <c r="C65" s="1286"/>
      <c r="D65" s="1286"/>
      <c r="E65" s="1286"/>
      <c r="F65" s="1286"/>
      <c r="G65" s="1201"/>
      <c r="H65" s="923"/>
      <c r="I65" s="1286"/>
      <c r="J65" s="1201"/>
      <c r="K65" s="1201"/>
      <c r="L65" s="634"/>
      <c r="M65" s="625"/>
      <c r="N65" s="617"/>
      <c r="O65" s="617"/>
      <c r="P65" s="617"/>
      <c r="Q65" s="617"/>
      <c r="R65" s="617"/>
      <c r="S65" s="617"/>
      <c r="T65" s="617"/>
      <c r="U65" s="617"/>
      <c r="V65" s="617"/>
      <c r="W65" s="617"/>
      <c r="X65" s="617"/>
      <c r="Y65" s="617"/>
      <c r="Z65" s="617"/>
      <c r="AA65" s="617"/>
      <c r="AB65" s="617"/>
      <c r="AC65" s="617"/>
      <c r="AD65" s="617"/>
      <c r="AE65" s="617"/>
      <c r="AF65" s="617"/>
      <c r="AG65" s="617"/>
      <c r="AH65" s="617"/>
      <c r="AI65" s="617"/>
      <c r="AJ65" s="617"/>
      <c r="AK65" s="617"/>
      <c r="AL65" s="617"/>
      <c r="AM65" s="617"/>
      <c r="AN65" s="617"/>
    </row>
    <row r="66" spans="2:40" s="619" customFormat="1" ht="24" customHeight="1">
      <c r="B66" s="1302"/>
      <c r="C66" s="1286"/>
      <c r="D66" s="1286"/>
      <c r="E66" s="1286"/>
      <c r="F66" s="1286"/>
      <c r="G66" s="1201"/>
      <c r="H66" s="923"/>
      <c r="I66" s="1286"/>
      <c r="J66" s="1201"/>
      <c r="K66" s="1201"/>
      <c r="L66" s="634"/>
      <c r="M66" s="625"/>
      <c r="N66" s="617"/>
      <c r="O66" s="617"/>
      <c r="P66" s="617"/>
      <c r="Q66" s="617"/>
      <c r="R66" s="617"/>
      <c r="S66" s="617"/>
      <c r="T66" s="617"/>
      <c r="U66" s="617"/>
      <c r="V66" s="617"/>
      <c r="W66" s="617"/>
      <c r="X66" s="617"/>
      <c r="Y66" s="617"/>
      <c r="Z66" s="617"/>
      <c r="AA66" s="617"/>
      <c r="AB66" s="617"/>
      <c r="AC66" s="617"/>
      <c r="AD66" s="617"/>
      <c r="AE66" s="617"/>
      <c r="AF66" s="617"/>
      <c r="AG66" s="617"/>
      <c r="AH66" s="617"/>
      <c r="AI66" s="617"/>
      <c r="AJ66" s="617"/>
      <c r="AK66" s="617"/>
      <c r="AL66" s="617"/>
      <c r="AM66" s="617"/>
      <c r="AN66" s="617"/>
    </row>
    <row r="67" spans="2:40" s="619" customFormat="1" ht="24" customHeight="1">
      <c r="B67" s="1302"/>
      <c r="C67" s="1286"/>
      <c r="D67" s="1286"/>
      <c r="E67" s="1286"/>
      <c r="F67" s="1286"/>
      <c r="G67" s="1201"/>
      <c r="H67" s="923"/>
      <c r="I67" s="1286"/>
      <c r="J67" s="1201"/>
      <c r="K67" s="1201"/>
      <c r="L67" s="634"/>
      <c r="M67" s="625"/>
      <c r="N67" s="617"/>
      <c r="O67" s="617"/>
      <c r="P67" s="617"/>
      <c r="Q67" s="617"/>
      <c r="R67" s="617"/>
      <c r="S67" s="617"/>
      <c r="T67" s="617"/>
      <c r="U67" s="617"/>
      <c r="V67" s="617"/>
      <c r="W67" s="617"/>
      <c r="X67" s="617"/>
      <c r="Y67" s="617"/>
      <c r="Z67" s="617"/>
      <c r="AA67" s="617"/>
      <c r="AB67" s="617"/>
      <c r="AC67" s="617"/>
      <c r="AD67" s="617"/>
      <c r="AE67" s="617"/>
      <c r="AF67" s="617"/>
      <c r="AG67" s="617"/>
      <c r="AH67" s="617"/>
      <c r="AI67" s="617"/>
      <c r="AJ67" s="617"/>
      <c r="AK67" s="617"/>
      <c r="AL67" s="617"/>
      <c r="AM67" s="617"/>
      <c r="AN67" s="617"/>
    </row>
    <row r="68" spans="2:40" s="619" customFormat="1" ht="24" customHeight="1">
      <c r="B68" s="1302"/>
      <c r="C68" s="1286"/>
      <c r="D68" s="1286"/>
      <c r="E68" s="1286"/>
      <c r="F68" s="1286"/>
      <c r="G68" s="1201"/>
      <c r="H68" s="923"/>
      <c r="I68" s="1286"/>
      <c r="J68" s="1201"/>
      <c r="K68" s="1201"/>
      <c r="L68" s="634"/>
      <c r="M68" s="625"/>
      <c r="N68" s="617"/>
      <c r="O68" s="617"/>
      <c r="P68" s="617"/>
      <c r="Q68" s="617"/>
      <c r="R68" s="617"/>
      <c r="S68" s="617"/>
      <c r="T68" s="617"/>
      <c r="U68" s="617"/>
      <c r="V68" s="617"/>
      <c r="W68" s="617"/>
      <c r="X68" s="617"/>
      <c r="Y68" s="617"/>
      <c r="Z68" s="617"/>
      <c r="AA68" s="617"/>
      <c r="AB68" s="617"/>
      <c r="AC68" s="617"/>
      <c r="AD68" s="617"/>
      <c r="AE68" s="617"/>
      <c r="AF68" s="617"/>
      <c r="AG68" s="617"/>
      <c r="AH68" s="617"/>
      <c r="AI68" s="617"/>
      <c r="AJ68" s="617"/>
      <c r="AK68" s="617"/>
      <c r="AL68" s="617"/>
      <c r="AM68" s="617"/>
      <c r="AN68" s="617"/>
    </row>
    <row r="69" spans="2:40" s="619" customFormat="1" hidden="1">
      <c r="B69" s="1202" t="s">
        <v>679</v>
      </c>
      <c r="C69" s="1203"/>
      <c r="D69" s="1203"/>
      <c r="E69" s="1203"/>
      <c r="F69" s="1203"/>
      <c r="G69" s="1203"/>
      <c r="H69" s="1203"/>
      <c r="I69" s="1203"/>
      <c r="J69" s="1203"/>
      <c r="K69" s="1203"/>
      <c r="L69" s="1204"/>
      <c r="M69" s="625"/>
      <c r="N69" s="617"/>
      <c r="O69" s="617"/>
      <c r="P69" s="617"/>
      <c r="Q69" s="617"/>
      <c r="R69" s="617"/>
      <c r="S69" s="617"/>
      <c r="T69" s="617"/>
      <c r="U69" s="617"/>
      <c r="V69" s="617"/>
      <c r="W69" s="617"/>
      <c r="X69" s="617"/>
      <c r="Y69" s="617"/>
      <c r="Z69" s="617"/>
      <c r="AA69" s="617"/>
      <c r="AB69" s="617"/>
      <c r="AC69" s="617"/>
      <c r="AD69" s="617"/>
      <c r="AE69" s="617"/>
      <c r="AF69" s="617"/>
      <c r="AG69" s="617"/>
      <c r="AH69" s="617"/>
      <c r="AI69" s="617"/>
      <c r="AJ69" s="617"/>
      <c r="AK69" s="617"/>
      <c r="AL69" s="617"/>
      <c r="AM69" s="617"/>
      <c r="AN69" s="617"/>
    </row>
    <row r="70" spans="2:40" s="619" customFormat="1" ht="64" customHeight="1">
      <c r="B70" s="1282"/>
      <c r="C70" s="1283"/>
      <c r="D70" s="1283"/>
      <c r="E70" s="1283"/>
      <c r="F70" s="1283"/>
      <c r="G70" s="1284"/>
      <c r="H70" s="1284"/>
      <c r="I70" s="1284"/>
      <c r="J70" s="1284"/>
      <c r="K70" s="1284"/>
      <c r="L70" s="1285"/>
      <c r="M70" s="625"/>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row>
    <row r="71" spans="2:40" s="619" customFormat="1" ht="22.5" customHeight="1">
      <c r="B71" s="1206" t="s">
        <v>717</v>
      </c>
      <c r="C71" s="1207"/>
      <c r="D71" s="1207"/>
      <c r="E71" s="1207"/>
      <c r="F71" s="1207"/>
      <c r="G71" s="1208"/>
      <c r="H71" s="1287" t="s">
        <v>709</v>
      </c>
      <c r="I71" s="1288"/>
      <c r="J71" s="1288"/>
      <c r="K71" s="1289"/>
      <c r="L71" s="927" t="s">
        <v>710</v>
      </c>
      <c r="M71" s="625"/>
      <c r="N71" s="617"/>
      <c r="O71" s="617"/>
      <c r="P71" s="617"/>
      <c r="Q71" s="617"/>
      <c r="R71" s="617"/>
      <c r="S71" s="617"/>
      <c r="T71" s="617"/>
      <c r="U71" s="617"/>
      <c r="V71" s="617"/>
      <c r="W71" s="617"/>
      <c r="X71" s="617"/>
      <c r="Y71" s="617"/>
      <c r="Z71" s="617"/>
      <c r="AA71" s="617"/>
      <c r="AB71" s="617"/>
      <c r="AC71" s="617"/>
      <c r="AD71" s="617"/>
      <c r="AE71" s="617"/>
      <c r="AF71" s="617"/>
      <c r="AG71" s="617"/>
      <c r="AH71" s="617"/>
      <c r="AI71" s="617"/>
      <c r="AJ71" s="617"/>
      <c r="AK71" s="617"/>
      <c r="AL71" s="617"/>
      <c r="AM71" s="617"/>
      <c r="AN71" s="617"/>
    </row>
    <row r="72" spans="2:40" s="619" customFormat="1" ht="24" customHeight="1">
      <c r="B72" s="1302"/>
      <c r="C72" s="1286"/>
      <c r="D72" s="1286"/>
      <c r="E72" s="1286"/>
      <c r="F72" s="1286"/>
      <c r="G72" s="1201"/>
      <c r="H72" s="923"/>
      <c r="I72" s="1286"/>
      <c r="J72" s="1201"/>
      <c r="K72" s="1201"/>
      <c r="L72" s="634"/>
      <c r="M72" s="625"/>
      <c r="N72" s="617"/>
      <c r="O72" s="617"/>
      <c r="P72" s="617"/>
      <c r="Q72" s="617"/>
      <c r="R72" s="617"/>
      <c r="S72" s="617"/>
      <c r="T72" s="617"/>
      <c r="U72" s="617"/>
      <c r="V72" s="617"/>
      <c r="W72" s="617"/>
      <c r="X72" s="617"/>
      <c r="Y72" s="617"/>
      <c r="Z72" s="617"/>
      <c r="AA72" s="617"/>
      <c r="AB72" s="617"/>
      <c r="AC72" s="617"/>
      <c r="AD72" s="617"/>
      <c r="AE72" s="617"/>
      <c r="AF72" s="617"/>
      <c r="AG72" s="617"/>
      <c r="AH72" s="617"/>
      <c r="AI72" s="617"/>
      <c r="AJ72" s="617"/>
      <c r="AK72" s="617"/>
      <c r="AL72" s="617"/>
      <c r="AM72" s="617"/>
      <c r="AN72" s="617"/>
    </row>
    <row r="73" spans="2:40" s="619" customFormat="1" ht="24" customHeight="1">
      <c r="B73" s="1302"/>
      <c r="C73" s="1286"/>
      <c r="D73" s="1286"/>
      <c r="E73" s="1286"/>
      <c r="F73" s="1286"/>
      <c r="G73" s="1201"/>
      <c r="H73" s="923"/>
      <c r="I73" s="1286"/>
      <c r="J73" s="1201"/>
      <c r="K73" s="1201"/>
      <c r="L73" s="634"/>
      <c r="M73" s="625"/>
      <c r="N73" s="617"/>
      <c r="O73" s="617"/>
      <c r="P73" s="617"/>
      <c r="Q73" s="617"/>
      <c r="R73" s="617"/>
      <c r="S73" s="617"/>
      <c r="T73" s="617"/>
      <c r="U73" s="617"/>
      <c r="V73" s="617"/>
      <c r="W73" s="617"/>
      <c r="X73" s="617"/>
      <c r="Y73" s="617"/>
      <c r="Z73" s="617"/>
      <c r="AA73" s="617"/>
      <c r="AB73" s="617"/>
      <c r="AC73" s="617"/>
      <c r="AD73" s="617"/>
      <c r="AE73" s="617"/>
      <c r="AF73" s="617"/>
      <c r="AG73" s="617"/>
      <c r="AH73" s="617"/>
      <c r="AI73" s="617"/>
      <c r="AJ73" s="617"/>
      <c r="AK73" s="617"/>
      <c r="AL73" s="617"/>
      <c r="AM73" s="617"/>
      <c r="AN73" s="617"/>
    </row>
    <row r="74" spans="2:40" s="619" customFormat="1" ht="24" customHeight="1">
      <c r="B74" s="1302"/>
      <c r="C74" s="1286"/>
      <c r="D74" s="1286"/>
      <c r="E74" s="1286"/>
      <c r="F74" s="1286"/>
      <c r="G74" s="1201"/>
      <c r="H74" s="923"/>
      <c r="I74" s="1286"/>
      <c r="J74" s="1201"/>
      <c r="K74" s="1201"/>
      <c r="L74" s="634"/>
      <c r="M74" s="625"/>
      <c r="N74" s="617"/>
      <c r="O74" s="617"/>
      <c r="P74" s="617"/>
      <c r="Q74" s="617"/>
      <c r="R74" s="617"/>
      <c r="S74" s="617"/>
      <c r="T74" s="617"/>
      <c r="U74" s="617"/>
      <c r="V74" s="617"/>
      <c r="W74" s="617"/>
      <c r="X74" s="617"/>
      <c r="Y74" s="617"/>
      <c r="Z74" s="617"/>
      <c r="AA74" s="617"/>
      <c r="AB74" s="617"/>
      <c r="AC74" s="617"/>
      <c r="AD74" s="617"/>
      <c r="AE74" s="617"/>
      <c r="AF74" s="617"/>
      <c r="AG74" s="617"/>
      <c r="AH74" s="617"/>
      <c r="AI74" s="617"/>
      <c r="AJ74" s="617"/>
      <c r="AK74" s="617"/>
      <c r="AL74" s="617"/>
      <c r="AM74" s="617"/>
      <c r="AN74" s="617"/>
    </row>
    <row r="75" spans="2:40" s="619" customFormat="1" ht="24" customHeight="1">
      <c r="B75" s="1302"/>
      <c r="C75" s="1286"/>
      <c r="D75" s="1286"/>
      <c r="E75" s="1286"/>
      <c r="F75" s="1286"/>
      <c r="G75" s="1201"/>
      <c r="H75" s="923"/>
      <c r="I75" s="1286"/>
      <c r="J75" s="1201"/>
      <c r="K75" s="1201"/>
      <c r="L75" s="634"/>
      <c r="M75" s="625"/>
      <c r="N75" s="617"/>
      <c r="O75" s="617"/>
      <c r="P75" s="617"/>
      <c r="Q75" s="617"/>
      <c r="R75" s="617"/>
      <c r="S75" s="617"/>
      <c r="T75" s="617"/>
      <c r="U75" s="617"/>
      <c r="V75" s="617"/>
      <c r="W75" s="617"/>
      <c r="X75" s="617"/>
      <c r="Y75" s="617"/>
      <c r="Z75" s="617"/>
      <c r="AA75" s="617"/>
      <c r="AB75" s="617"/>
      <c r="AC75" s="617"/>
      <c r="AD75" s="617"/>
      <c r="AE75" s="617"/>
      <c r="AF75" s="617"/>
      <c r="AG75" s="617"/>
      <c r="AH75" s="617"/>
      <c r="AI75" s="617"/>
      <c r="AJ75" s="617"/>
      <c r="AK75" s="617"/>
      <c r="AL75" s="617"/>
      <c r="AM75" s="617"/>
      <c r="AN75" s="617"/>
    </row>
    <row r="76" spans="2:40" s="619" customFormat="1" hidden="1">
      <c r="B76" s="1202" t="s">
        <v>685</v>
      </c>
      <c r="C76" s="1203"/>
      <c r="D76" s="1203"/>
      <c r="E76" s="1203"/>
      <c r="F76" s="1203"/>
      <c r="G76" s="1203"/>
      <c r="H76" s="1203"/>
      <c r="I76" s="1203"/>
      <c r="J76" s="1203"/>
      <c r="K76" s="1203"/>
      <c r="L76" s="1204"/>
      <c r="M76" s="625"/>
      <c r="N76" s="617"/>
      <c r="O76" s="617"/>
      <c r="P76" s="617"/>
      <c r="Q76" s="617"/>
      <c r="R76" s="617"/>
      <c r="S76" s="617"/>
      <c r="T76" s="617"/>
      <c r="U76" s="617"/>
      <c r="V76" s="617"/>
      <c r="W76" s="617"/>
      <c r="X76" s="617"/>
      <c r="Y76" s="617"/>
      <c r="Z76" s="617"/>
      <c r="AA76" s="617"/>
      <c r="AB76" s="617"/>
      <c r="AC76" s="617"/>
      <c r="AD76" s="617"/>
      <c r="AE76" s="617"/>
      <c r="AF76" s="617"/>
      <c r="AG76" s="617"/>
      <c r="AH76" s="617"/>
      <c r="AI76" s="617"/>
      <c r="AJ76" s="617"/>
      <c r="AK76" s="617"/>
      <c r="AL76" s="617"/>
      <c r="AM76" s="617"/>
      <c r="AN76" s="617"/>
    </row>
    <row r="77" spans="2:40" s="619" customFormat="1" ht="65" customHeight="1">
      <c r="B77" s="1282"/>
      <c r="C77" s="1283"/>
      <c r="D77" s="1283"/>
      <c r="E77" s="1283"/>
      <c r="F77" s="1283"/>
      <c r="G77" s="1284"/>
      <c r="H77" s="1284"/>
      <c r="I77" s="1284"/>
      <c r="J77" s="1284"/>
      <c r="K77" s="1284"/>
      <c r="L77" s="1285"/>
      <c r="M77" s="625"/>
      <c r="N77" s="617"/>
      <c r="O77" s="617"/>
      <c r="P77" s="617"/>
      <c r="Q77" s="617"/>
      <c r="R77" s="617"/>
      <c r="S77" s="617"/>
      <c r="T77" s="617"/>
      <c r="U77" s="617"/>
      <c r="V77" s="617"/>
      <c r="W77" s="617"/>
      <c r="X77" s="617"/>
      <c r="Y77" s="617"/>
      <c r="Z77" s="617"/>
      <c r="AA77" s="617"/>
      <c r="AB77" s="617"/>
      <c r="AC77" s="617"/>
      <c r="AD77" s="617"/>
      <c r="AE77" s="617"/>
      <c r="AF77" s="617"/>
      <c r="AG77" s="617"/>
      <c r="AH77" s="617"/>
      <c r="AI77" s="617"/>
      <c r="AJ77" s="617"/>
      <c r="AK77" s="617"/>
      <c r="AL77" s="617"/>
      <c r="AM77" s="617"/>
      <c r="AN77" s="617"/>
    </row>
    <row r="78" spans="2:40" ht="34.5" customHeight="1">
      <c r="B78" s="1260" t="s">
        <v>708</v>
      </c>
      <c r="C78" s="1261"/>
      <c r="D78" s="1261"/>
      <c r="E78" s="1261"/>
      <c r="F78" s="1261"/>
      <c r="G78" s="1261"/>
      <c r="H78" s="1261"/>
      <c r="I78" s="1261"/>
      <c r="J78" s="1261"/>
      <c r="K78" s="1261"/>
      <c r="L78" s="1262"/>
      <c r="M78" s="556"/>
    </row>
    <row r="79" spans="2:40" ht="28">
      <c r="B79" s="1269"/>
      <c r="C79" s="1270"/>
      <c r="D79" s="1270"/>
      <c r="E79" s="1270"/>
      <c r="F79" s="1270"/>
      <c r="G79" s="1270"/>
      <c r="H79" s="1270"/>
      <c r="I79" s="1270"/>
      <c r="J79" s="1270"/>
      <c r="K79" s="1271"/>
      <c r="L79" s="562" t="s">
        <v>677</v>
      </c>
      <c r="M79" s="556"/>
    </row>
    <row r="80" spans="2:40" ht="28.5" customHeight="1" thickBot="1">
      <c r="B80" s="1269"/>
      <c r="C80" s="1270"/>
      <c r="D80" s="1270"/>
      <c r="E80" s="1270"/>
      <c r="F80" s="1270"/>
      <c r="G80" s="1270"/>
      <c r="H80" s="1270"/>
      <c r="I80" s="1270"/>
      <c r="J80" s="1270"/>
      <c r="K80" s="1271"/>
      <c r="L80" s="1263"/>
      <c r="M80" s="556"/>
    </row>
    <row r="81" spans="2:40" ht="16" hidden="1" thickBot="1">
      <c r="B81" s="1269"/>
      <c r="C81" s="1270"/>
      <c r="D81" s="1270"/>
      <c r="E81" s="1270"/>
      <c r="F81" s="1270"/>
      <c r="G81" s="1270"/>
      <c r="H81" s="1270"/>
      <c r="I81" s="1270"/>
      <c r="J81" s="1270"/>
      <c r="K81" s="1271"/>
      <c r="L81" s="1264"/>
      <c r="M81" s="556"/>
    </row>
    <row r="82" spans="2:40" ht="16" hidden="1" thickBot="1">
      <c r="B82" s="1225"/>
      <c r="C82" s="1226"/>
      <c r="D82" s="1226"/>
      <c r="E82" s="1226"/>
      <c r="F82" s="1226"/>
      <c r="G82" s="1233"/>
      <c r="H82" s="1233"/>
      <c r="I82" s="1233"/>
      <c r="J82" s="1233"/>
      <c r="K82" s="1233"/>
      <c r="L82" s="1264"/>
      <c r="M82" s="556"/>
    </row>
    <row r="83" spans="2:40" ht="16" hidden="1" thickBot="1">
      <c r="B83" s="1277"/>
      <c r="C83" s="1278"/>
      <c r="D83" s="1278"/>
      <c r="E83" s="1278"/>
      <c r="F83" s="1278"/>
      <c r="G83" s="1278"/>
      <c r="H83" s="1278"/>
      <c r="I83" s="1278"/>
      <c r="J83" s="1278"/>
      <c r="K83" s="1279"/>
      <c r="L83" s="1264"/>
      <c r="M83" s="556"/>
    </row>
    <row r="84" spans="2:40" ht="16" hidden="1" thickBot="1">
      <c r="B84" s="1277"/>
      <c r="C84" s="1278"/>
      <c r="D84" s="1278"/>
      <c r="E84" s="1278"/>
      <c r="F84" s="1278"/>
      <c r="G84" s="1278"/>
      <c r="H84" s="1278"/>
      <c r="I84" s="1278"/>
      <c r="J84" s="1278"/>
      <c r="K84" s="1279"/>
      <c r="L84" s="1264"/>
      <c r="M84" s="556"/>
    </row>
    <row r="85" spans="2:40" ht="16" hidden="1" thickBot="1">
      <c r="B85" s="1277"/>
      <c r="C85" s="1278"/>
      <c r="D85" s="1278"/>
      <c r="E85" s="1278"/>
      <c r="F85" s="1278"/>
      <c r="G85" s="1278"/>
      <c r="H85" s="1278"/>
      <c r="I85" s="1278"/>
      <c r="J85" s="1278"/>
      <c r="K85" s="1279"/>
      <c r="L85" s="1265"/>
      <c r="M85" s="556"/>
    </row>
    <row r="86" spans="2:40" ht="15.75" customHeight="1" thickBot="1">
      <c r="B86" s="1272" t="s">
        <v>701</v>
      </c>
      <c r="C86" s="1273"/>
      <c r="D86" s="1273"/>
      <c r="E86" s="1273"/>
      <c r="F86" s="1273"/>
      <c r="G86" s="1273"/>
      <c r="H86" s="1273"/>
      <c r="I86" s="1273"/>
      <c r="J86" s="1273"/>
      <c r="K86" s="1273"/>
      <c r="L86" s="1274"/>
      <c r="M86" s="556"/>
    </row>
    <row r="87" spans="2:40" ht="34.5" customHeight="1">
      <c r="B87" s="1266"/>
      <c r="C87" s="1267"/>
      <c r="D87" s="1267"/>
      <c r="E87" s="1267"/>
      <c r="F87" s="1267"/>
      <c r="G87" s="1267"/>
      <c r="H87" s="1267"/>
      <c r="I87" s="1267"/>
      <c r="J87" s="1267"/>
      <c r="K87" s="1268"/>
      <c r="L87" s="562" t="s">
        <v>398</v>
      </c>
      <c r="M87"/>
    </row>
    <row r="88" spans="2:40" hidden="1">
      <c r="B88" s="1269"/>
      <c r="C88" s="1270"/>
      <c r="D88" s="1270"/>
      <c r="E88" s="1270"/>
      <c r="F88" s="1270"/>
      <c r="G88" s="1270"/>
      <c r="H88" s="1270"/>
      <c r="I88" s="1270"/>
      <c r="J88" s="1270"/>
      <c r="K88" s="1271"/>
      <c r="L88" s="1275"/>
      <c r="M88" s="556"/>
    </row>
    <row r="89" spans="2:40" hidden="1">
      <c r="B89" s="1269"/>
      <c r="C89" s="1270"/>
      <c r="D89" s="1270"/>
      <c r="E89" s="1270"/>
      <c r="F89" s="1270"/>
      <c r="G89" s="1270"/>
      <c r="H89" s="1270"/>
      <c r="I89" s="1270"/>
      <c r="J89" s="1270"/>
      <c r="K89" s="1271"/>
      <c r="L89" s="1276"/>
      <c r="M89" s="556"/>
    </row>
    <row r="90" spans="2:40" ht="44.25" customHeight="1">
      <c r="B90" s="1269"/>
      <c r="C90" s="1270"/>
      <c r="D90" s="1270"/>
      <c r="E90" s="1270"/>
      <c r="F90" s="1270"/>
      <c r="G90" s="1270"/>
      <c r="H90" s="1270"/>
      <c r="I90" s="1270"/>
      <c r="J90" s="1270"/>
      <c r="K90" s="1271"/>
      <c r="L90" s="1276"/>
      <c r="M90" s="556"/>
    </row>
    <row r="91" spans="2:40" s="619" customFormat="1" ht="18.75" customHeight="1" thickBot="1">
      <c r="B91" s="1244" t="s">
        <v>700</v>
      </c>
      <c r="C91" s="1245"/>
      <c r="D91" s="1245"/>
      <c r="E91" s="1280"/>
      <c r="F91" s="1281"/>
      <c r="G91" s="1247"/>
      <c r="H91" s="1245"/>
      <c r="I91" s="1245"/>
      <c r="J91" s="1245"/>
      <c r="K91" s="1245"/>
      <c r="L91" s="1248"/>
      <c r="M91" s="625"/>
      <c r="N91" s="617"/>
      <c r="O91" s="617"/>
      <c r="P91" s="617"/>
      <c r="Q91" s="617"/>
      <c r="R91" s="617"/>
      <c r="S91" s="617"/>
      <c r="T91" s="617"/>
      <c r="U91" s="617"/>
      <c r="V91" s="617"/>
      <c r="W91" s="617"/>
      <c r="X91" s="617"/>
      <c r="Y91" s="617"/>
      <c r="Z91" s="617"/>
      <c r="AA91" s="617"/>
      <c r="AB91" s="617"/>
      <c r="AC91" s="617"/>
      <c r="AD91" s="617"/>
      <c r="AE91" s="617"/>
      <c r="AF91" s="617"/>
      <c r="AG91" s="617"/>
      <c r="AH91" s="617"/>
      <c r="AI91" s="617"/>
      <c r="AJ91" s="617"/>
      <c r="AK91" s="617"/>
      <c r="AL91" s="617"/>
      <c r="AM91" s="617"/>
      <c r="AN91" s="617"/>
    </row>
    <row r="92" spans="2:40" ht="16" thickBot="1">
      <c r="B92" s="1316" t="s">
        <v>414</v>
      </c>
      <c r="C92" s="1317"/>
      <c r="D92" s="1317"/>
      <c r="E92" s="1317"/>
      <c r="F92" s="1317"/>
      <c r="G92" s="1318"/>
      <c r="H92" s="1318"/>
      <c r="I92" s="1318"/>
      <c r="J92" s="1318"/>
      <c r="K92" s="1318"/>
      <c r="L92" s="1319"/>
      <c r="M92" s="556"/>
    </row>
    <row r="93" spans="2:40">
      <c r="B93" s="1214" t="s">
        <v>680</v>
      </c>
      <c r="C93" s="1215"/>
      <c r="D93" s="1216"/>
      <c r="E93" s="1217" t="s">
        <v>681</v>
      </c>
      <c r="F93" s="1215"/>
      <c r="G93" s="1215"/>
      <c r="H93" s="1216"/>
      <c r="I93" s="1218" t="s">
        <v>452</v>
      </c>
      <c r="J93" s="1219"/>
      <c r="K93" s="1220"/>
      <c r="L93" s="1221"/>
      <c r="M93" s="557"/>
      <c r="N93" s="543"/>
      <c r="P93" s="543"/>
      <c r="Q93" s="543"/>
      <c r="R93" s="543"/>
      <c r="S93" s="543"/>
      <c r="T93" s="543"/>
      <c r="U93" s="543"/>
      <c r="V93" s="543"/>
      <c r="W93" s="543"/>
      <c r="X93" s="543"/>
      <c r="Y93" s="543"/>
      <c r="Z93" s="543"/>
      <c r="AA93" s="543"/>
      <c r="AB93" s="543"/>
      <c r="AC93" s="543"/>
      <c r="AD93" s="543"/>
      <c r="AE93" s="543"/>
      <c r="AF93" s="543"/>
      <c r="AG93" s="543"/>
      <c r="AH93" s="543"/>
      <c r="AI93" s="543"/>
      <c r="AJ93" s="543"/>
      <c r="AK93" s="543"/>
      <c r="AL93" s="543"/>
      <c r="AM93" s="543"/>
      <c r="AN93" s="543"/>
    </row>
    <row r="94" spans="2:40" ht="27.75" customHeight="1">
      <c r="B94" s="1315" t="s">
        <v>698</v>
      </c>
      <c r="C94" s="1250"/>
      <c r="D94" s="1251"/>
      <c r="E94" s="1312" t="s">
        <v>699</v>
      </c>
      <c r="F94" s="1250"/>
      <c r="G94" s="1250"/>
      <c r="H94" s="1251"/>
      <c r="I94" s="1313" t="s">
        <v>699</v>
      </c>
      <c r="J94" s="1314"/>
      <c r="K94" s="586"/>
      <c r="L94" s="587"/>
      <c r="M94" s="556"/>
      <c r="N94" s="543"/>
      <c r="P94" s="543"/>
      <c r="Q94" s="543"/>
      <c r="R94" s="543"/>
      <c r="S94" s="543"/>
      <c r="T94" s="543"/>
      <c r="U94" s="543"/>
      <c r="V94" s="543"/>
      <c r="W94" s="543"/>
      <c r="X94" s="543"/>
      <c r="Y94" s="543"/>
      <c r="Z94" s="543"/>
      <c r="AA94" s="543"/>
      <c r="AB94" s="543"/>
      <c r="AC94" s="543"/>
      <c r="AD94" s="543"/>
      <c r="AE94" s="543"/>
      <c r="AF94" s="543"/>
      <c r="AG94" s="543"/>
      <c r="AH94" s="543"/>
      <c r="AI94" s="543"/>
      <c r="AJ94" s="543"/>
      <c r="AK94" s="543"/>
      <c r="AL94" s="543"/>
      <c r="AM94" s="543"/>
      <c r="AN94" s="543"/>
    </row>
    <row r="95" spans="2:40">
      <c r="B95" s="1253" t="s">
        <v>682</v>
      </c>
      <c r="C95" s="1254"/>
      <c r="D95" s="1255"/>
      <c r="E95" s="1256" t="s">
        <v>418</v>
      </c>
      <c r="F95" s="1257"/>
      <c r="G95" s="1256" t="s">
        <v>683</v>
      </c>
      <c r="H95" s="1258"/>
      <c r="I95" s="1258"/>
      <c r="J95" s="1258"/>
      <c r="K95" s="1258"/>
      <c r="L95" s="1259"/>
      <c r="M95" s="556"/>
      <c r="N95" s="543"/>
      <c r="P95" s="543"/>
      <c r="Q95" s="543"/>
      <c r="R95" s="543"/>
      <c r="S95" s="543"/>
      <c r="T95" s="543"/>
      <c r="U95" s="543"/>
      <c r="V95" s="543"/>
      <c r="W95" s="543"/>
      <c r="X95" s="543"/>
      <c r="Y95" s="543"/>
      <c r="Z95" s="543"/>
      <c r="AA95" s="543"/>
      <c r="AB95" s="543"/>
      <c r="AC95" s="543"/>
      <c r="AD95" s="543"/>
      <c r="AE95" s="543"/>
      <c r="AF95" s="543"/>
      <c r="AG95" s="543"/>
      <c r="AH95" s="543"/>
      <c r="AI95" s="543"/>
      <c r="AJ95" s="543"/>
      <c r="AK95" s="543"/>
      <c r="AL95" s="543"/>
      <c r="AM95" s="543"/>
      <c r="AN95" s="543"/>
    </row>
    <row r="96" spans="2:40">
      <c r="M96" s="556"/>
      <c r="N96" s="543"/>
      <c r="P96" s="543"/>
      <c r="Q96" s="543"/>
      <c r="R96" s="543"/>
      <c r="S96" s="543"/>
      <c r="T96" s="543"/>
      <c r="U96" s="543"/>
      <c r="V96" s="543"/>
      <c r="W96" s="543"/>
      <c r="X96" s="543"/>
      <c r="Y96" s="543"/>
      <c r="Z96" s="543"/>
      <c r="AA96" s="543"/>
      <c r="AB96" s="543"/>
      <c r="AC96" s="543"/>
      <c r="AD96" s="543"/>
      <c r="AE96" s="543"/>
      <c r="AF96" s="543"/>
      <c r="AG96" s="543"/>
      <c r="AH96" s="543"/>
      <c r="AI96" s="543"/>
      <c r="AJ96" s="543"/>
      <c r="AK96" s="543"/>
      <c r="AL96" s="543"/>
      <c r="AM96" s="543"/>
      <c r="AN96" s="543"/>
    </row>
    <row r="97" spans="2:13">
      <c r="B97" s="557"/>
      <c r="C97" s="557"/>
      <c r="D97" s="557"/>
      <c r="E97" s="557"/>
      <c r="F97" s="557"/>
      <c r="G97" s="557"/>
      <c r="H97" s="557"/>
      <c r="I97" s="557"/>
      <c r="J97" s="557"/>
      <c r="K97" s="557"/>
      <c r="L97" s="557"/>
      <c r="M97" s="556"/>
    </row>
    <row r="98" spans="2:13">
      <c r="B98" s="557"/>
      <c r="C98" s="557"/>
      <c r="D98" s="557"/>
      <c r="E98" s="557"/>
      <c r="F98" s="557"/>
      <c r="G98" s="557"/>
      <c r="H98" s="557"/>
      <c r="I98" s="557"/>
      <c r="J98" s="557"/>
      <c r="K98" s="557"/>
      <c r="L98" s="557"/>
      <c r="M98" s="556"/>
    </row>
    <row r="99" spans="2:13">
      <c r="B99" s="557"/>
      <c r="C99" s="557"/>
      <c r="D99" s="557"/>
      <c r="E99" s="557"/>
      <c r="F99" s="557"/>
      <c r="G99" s="557"/>
      <c r="H99" s="557"/>
      <c r="I99" s="557"/>
      <c r="J99" s="557"/>
      <c r="K99" s="557"/>
      <c r="L99" s="557"/>
      <c r="M99" s="556"/>
    </row>
    <row r="100" spans="2:13">
      <c r="B100" s="557"/>
      <c r="C100" s="557"/>
      <c r="D100" s="557"/>
      <c r="E100" s="557"/>
      <c r="F100" s="557"/>
      <c r="G100" s="557"/>
      <c r="H100" s="557"/>
      <c r="I100" s="557"/>
      <c r="J100" s="557"/>
      <c r="K100" s="557"/>
      <c r="L100" s="557"/>
      <c r="M100" s="556"/>
    </row>
    <row r="101" spans="2:13">
      <c r="M101" s="556"/>
    </row>
    <row r="102" spans="2:13">
      <c r="M102" s="556"/>
    </row>
    <row r="103" spans="2:13">
      <c r="M103" s="556"/>
    </row>
    <row r="104" spans="2:13">
      <c r="M104" s="556"/>
    </row>
    <row r="105" spans="2:13">
      <c r="M105" s="556"/>
    </row>
    <row r="106" spans="2:13" customFormat="1"/>
    <row r="107" spans="2:13" customFormat="1" ht="18" customHeight="1"/>
    <row r="108" spans="2:13" customFormat="1" ht="15" customHeight="1"/>
    <row r="109" spans="2:13" customFormat="1"/>
    <row r="110" spans="2:13" customFormat="1" ht="15" customHeight="1"/>
    <row r="111" spans="2:13" customFormat="1"/>
    <row r="112" spans="2:13" customFormat="1"/>
    <row r="113" spans="13:13">
      <c r="M113" s="556"/>
    </row>
    <row r="114" spans="13:13">
      <c r="M114" s="556"/>
    </row>
    <row r="115" spans="13:13">
      <c r="M115" s="556"/>
    </row>
    <row r="116" spans="13:13">
      <c r="M116" s="556"/>
    </row>
    <row r="117" spans="13:13">
      <c r="M117" s="556"/>
    </row>
    <row r="118" spans="13:13">
      <c r="M118" s="556"/>
    </row>
    <row r="119" spans="13:13">
      <c r="M119" s="556"/>
    </row>
    <row r="120" spans="13:13">
      <c r="M120" s="556"/>
    </row>
    <row r="121" spans="13:13">
      <c r="M121" s="556"/>
    </row>
    <row r="122" spans="13:13">
      <c r="M122" s="556"/>
    </row>
    <row r="123" spans="13:13">
      <c r="M123" s="556"/>
    </row>
    <row r="124" spans="13:13">
      <c r="M124" s="556"/>
    </row>
    <row r="125" spans="13:13">
      <c r="M125" s="556"/>
    </row>
    <row r="126" spans="13:13">
      <c r="M126" s="556"/>
    </row>
    <row r="127" spans="13:13">
      <c r="M127" s="556"/>
    </row>
    <row r="128" spans="13:13">
      <c r="M128" s="556"/>
    </row>
    <row r="129" spans="13:13">
      <c r="M129" s="556"/>
    </row>
    <row r="130" spans="13:13">
      <c r="M130" s="556"/>
    </row>
    <row r="131" spans="13:13">
      <c r="M131" s="556"/>
    </row>
    <row r="132" spans="13:13">
      <c r="M132" s="556"/>
    </row>
    <row r="133" spans="13:13">
      <c r="M133" s="556"/>
    </row>
    <row r="134" spans="13:13">
      <c r="M134" s="556"/>
    </row>
    <row r="135" spans="13:13">
      <c r="M135" s="556"/>
    </row>
    <row r="136" spans="13:13"/>
    <row r="137" spans="13:13"/>
    <row r="138" spans="13:13"/>
    <row r="139" spans="13:13"/>
    <row r="140" spans="13:13"/>
    <row r="141" spans="13:13"/>
    <row r="142" spans="13:13"/>
    <row r="143" spans="13:13"/>
    <row r="144" spans="13:13"/>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sheetData>
  <mergeCells count="144">
    <mergeCell ref="B74:G74"/>
    <mergeCell ref="I74:K74"/>
    <mergeCell ref="B75:G75"/>
    <mergeCell ref="I75:K75"/>
    <mergeCell ref="B76:L76"/>
    <mergeCell ref="B77:L77"/>
    <mergeCell ref="B68:G68"/>
    <mergeCell ref="I68:K68"/>
    <mergeCell ref="B69:L69"/>
    <mergeCell ref="B70:L70"/>
    <mergeCell ref="B71:G71"/>
    <mergeCell ref="H71:K71"/>
    <mergeCell ref="B72:G72"/>
    <mergeCell ref="I72:K72"/>
    <mergeCell ref="B73:G73"/>
    <mergeCell ref="I73:K73"/>
    <mergeCell ref="B62:L62"/>
    <mergeCell ref="B63:L63"/>
    <mergeCell ref="B64:G64"/>
    <mergeCell ref="H64:K64"/>
    <mergeCell ref="B65:G65"/>
    <mergeCell ref="I65:K65"/>
    <mergeCell ref="B66:G66"/>
    <mergeCell ref="I66:K66"/>
    <mergeCell ref="B67:G67"/>
    <mergeCell ref="I67:K67"/>
    <mergeCell ref="H57:K57"/>
    <mergeCell ref="B58:G58"/>
    <mergeCell ref="I58:K58"/>
    <mergeCell ref="B59:G59"/>
    <mergeCell ref="I59:K59"/>
    <mergeCell ref="B60:G60"/>
    <mergeCell ref="I60:K60"/>
    <mergeCell ref="B61:G61"/>
    <mergeCell ref="I61:K61"/>
    <mergeCell ref="F25:L25"/>
    <mergeCell ref="F27:L27"/>
    <mergeCell ref="B8:L8"/>
    <mergeCell ref="K9:L9"/>
    <mergeCell ref="H9:J9"/>
    <mergeCell ref="H10:J10"/>
    <mergeCell ref="C5:G5"/>
    <mergeCell ref="J5:L5"/>
    <mergeCell ref="C7:L7"/>
    <mergeCell ref="E6:G6"/>
    <mergeCell ref="H6:L6"/>
    <mergeCell ref="K10:L10"/>
    <mergeCell ref="B10:C10"/>
    <mergeCell ref="B9:C9"/>
    <mergeCell ref="D9:G9"/>
    <mergeCell ref="D10:G10"/>
    <mergeCell ref="B3:L3"/>
    <mergeCell ref="B21:L21"/>
    <mergeCell ref="B14:L14"/>
    <mergeCell ref="H11:J11"/>
    <mergeCell ref="B36:G36"/>
    <mergeCell ref="B31:H31"/>
    <mergeCell ref="I31:K31"/>
    <mergeCell ref="B28:H28"/>
    <mergeCell ref="I28:K28"/>
    <mergeCell ref="B29:H29"/>
    <mergeCell ref="I29:K29"/>
    <mergeCell ref="B32:H32"/>
    <mergeCell ref="I32:K32"/>
    <mergeCell ref="I4:J4"/>
    <mergeCell ref="H5:I5"/>
    <mergeCell ref="B4:G4"/>
    <mergeCell ref="D11:G11"/>
    <mergeCell ref="B27:C27"/>
    <mergeCell ref="K12:L12"/>
    <mergeCell ref="K13:L13"/>
    <mergeCell ref="B35:G35"/>
    <mergeCell ref="I36:K36"/>
    <mergeCell ref="D13:G13"/>
    <mergeCell ref="B11:C11"/>
    <mergeCell ref="B30:H30"/>
    <mergeCell ref="I30:K30"/>
    <mergeCell ref="I93:J93"/>
    <mergeCell ref="B93:D93"/>
    <mergeCell ref="E93:H93"/>
    <mergeCell ref="E94:H94"/>
    <mergeCell ref="I94:J94"/>
    <mergeCell ref="B95:D95"/>
    <mergeCell ref="E95:F95"/>
    <mergeCell ref="G95:L95"/>
    <mergeCell ref="B94:D94"/>
    <mergeCell ref="B92:L92"/>
    <mergeCell ref="B48:L48"/>
    <mergeCell ref="B79:K81"/>
    <mergeCell ref="B47:L47"/>
    <mergeCell ref="I46:K46"/>
    <mergeCell ref="I44:K44"/>
    <mergeCell ref="I45:K45"/>
    <mergeCell ref="B44:G44"/>
    <mergeCell ref="B37:G37"/>
    <mergeCell ref="B56:L56"/>
    <mergeCell ref="B46:G46"/>
    <mergeCell ref="B57:G57"/>
    <mergeCell ref="B39:G39"/>
    <mergeCell ref="B54:L54"/>
    <mergeCell ref="B33:L34"/>
    <mergeCell ref="B42:G42"/>
    <mergeCell ref="I43:K43"/>
    <mergeCell ref="B43:G43"/>
    <mergeCell ref="B49:G49"/>
    <mergeCell ref="H49:K49"/>
    <mergeCell ref="B50:G50"/>
    <mergeCell ref="I50:K50"/>
    <mergeCell ref="B51:G51"/>
    <mergeCell ref="I51:K51"/>
    <mergeCell ref="B55:L55"/>
    <mergeCell ref="I37:K37"/>
    <mergeCell ref="B41:L41"/>
    <mergeCell ref="H12:J12"/>
    <mergeCell ref="H13:J13"/>
    <mergeCell ref="K11:L11"/>
    <mergeCell ref="H35:K35"/>
    <mergeCell ref="I39:K39"/>
    <mergeCell ref="D12:G12"/>
    <mergeCell ref="B38:G38"/>
    <mergeCell ref="I38:K38"/>
    <mergeCell ref="B12:C12"/>
    <mergeCell ref="B13:C13"/>
    <mergeCell ref="G22:L22"/>
    <mergeCell ref="F26:L26"/>
    <mergeCell ref="F23:L23"/>
    <mergeCell ref="F24:L24"/>
    <mergeCell ref="B52:G52"/>
    <mergeCell ref="B40:L40"/>
    <mergeCell ref="H42:K42"/>
    <mergeCell ref="B45:G45"/>
    <mergeCell ref="I52:K52"/>
    <mergeCell ref="B53:G53"/>
    <mergeCell ref="I53:K53"/>
    <mergeCell ref="K93:L93"/>
    <mergeCell ref="B78:L78"/>
    <mergeCell ref="L80:L85"/>
    <mergeCell ref="B82:K82"/>
    <mergeCell ref="B87:K90"/>
    <mergeCell ref="B86:L86"/>
    <mergeCell ref="L88:L90"/>
    <mergeCell ref="B83:K85"/>
    <mergeCell ref="B91:F91"/>
    <mergeCell ref="G91:L91"/>
  </mergeCells>
  <phoneticPr fontId="186" type="noConversion"/>
  <conditionalFormatting sqref="C23:C24 C26">
    <cfRule type="cellIs" dxfId="28" priority="7" operator="equal">
      <formula>"No"</formula>
    </cfRule>
    <cfRule type="cellIs" dxfId="27" priority="8" operator="equal">
      <formula>"Yes"</formula>
    </cfRule>
    <cfRule type="cellIs" dxfId="26" priority="9" operator="equal">
      <formula>"Select"</formula>
    </cfRule>
  </conditionalFormatting>
  <conditionalFormatting sqref="C25">
    <cfRule type="cellIs" dxfId="25" priority="1" operator="equal">
      <formula>"No"</formula>
    </cfRule>
    <cfRule type="cellIs" dxfId="24" priority="2" operator="equal">
      <formula>"Yes"</formula>
    </cfRule>
    <cfRule type="cellIs" dxfId="23" priority="3" operator="equal">
      <formula>"Select"</formula>
    </cfRule>
  </conditionalFormatting>
  <dataValidations disablePrompts="1" count="2">
    <dataValidation type="list" allowBlank="1" showInputMessage="1" showErrorMessage="1" sqref="C23:C26" xr:uid="{00000000-0002-0000-0600-000001000000}">
      <formula1>"Select,Yes,No"</formula1>
    </dataValidation>
    <dataValidation type="list" allowBlank="1" showInputMessage="1" showErrorMessage="1" sqref="L15 L17" xr:uid="{EFC225A2-F682-4EA5-B762-4FF785A00430}">
      <formula1>"Yes,No,N/A"</formula1>
    </dataValidation>
  </dataValidations>
  <pageMargins left="0.25" right="0.25" top="0.75" bottom="0.75" header="0.3" footer="0.3"/>
  <pageSetup scale="71" fitToHeight="0" orientation="portrait" r:id="rId1"/>
  <headerFooter>
    <oddHeader>&amp;L&amp;G&amp;R&amp;P</oddHeader>
    <oddFooter>&amp;L&amp;10Rev. C 6-24-2022&amp;CAxcelis Technologies, Inc.
&amp;8Any hard or soft copy out of the Portal deemed as uncontrolled&amp;R&amp;9Updated by: Cedric Hil &amp; Alan Thornton
Approved By: Lorena Carlsen</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controls>
    <control shapeId="107555" r:id="rId6" name="Check Box 35">
      <controlPr defaultSize="0" autoFill="0" autoLine="0" autoPict="0">
        <anchor moveWithCells="1" sizeWithCells="1">
          <from>
            <xdr:col>6</xdr:col>
            <xdr:colOff>1536700</xdr:colOff>
            <xdr:row>90</xdr:row>
            <xdr:rowOff>25400</xdr:rowOff>
          </from>
          <to>
            <xdr:col>7</xdr:col>
            <xdr:colOff>711200</xdr:colOff>
            <xdr:row>90</xdr:row>
            <xdr:rowOff>190500</xdr:rowOff>
          </to>
        </anchor>
      </controlPr>
    </control>
    <control shapeId="107556" r:id="rId7" name="Check Box 36">
      <controlPr defaultSize="0" autoFill="0" autoLine="0" autoPict="0">
        <anchor moveWithCells="1" sizeWithCells="1">
          <from>
            <xdr:col>7</xdr:col>
            <xdr:colOff>457200</xdr:colOff>
            <xdr:row>90</xdr:row>
            <xdr:rowOff>25400</xdr:rowOff>
          </from>
          <to>
            <xdr:col>8</xdr:col>
            <xdr:colOff>152400</xdr:colOff>
            <xdr:row>90</xdr:row>
            <xdr:rowOff>190500</xdr:rowOff>
          </to>
        </anchor>
      </controlPr>
    </control>
    <control shapeId="107558" r:id="rId8" name="Check Box 38">
      <controlPr defaultSize="0" autoFill="0" autoLine="0" autoPict="0">
        <anchor moveWithCells="1" sizeWithCells="1">
          <from>
            <xdr:col>6</xdr:col>
            <xdr:colOff>647700</xdr:colOff>
            <xdr:row>90</xdr:row>
            <xdr:rowOff>25400</xdr:rowOff>
          </from>
          <to>
            <xdr:col>6</xdr:col>
            <xdr:colOff>1587500</xdr:colOff>
            <xdr:row>90</xdr:row>
            <xdr:rowOff>177800</xdr:rowOff>
          </to>
        </anchor>
      </controlPr>
    </control>
    <control shapeId="107559" r:id="rId9" name="Check Box 39">
      <controlPr defaultSize="0" autoFill="0" autoLine="0" autoPict="0">
        <anchor moveWithCells="1" sizeWithCells="1">
          <from>
            <xdr:col>7</xdr:col>
            <xdr:colOff>1270000</xdr:colOff>
            <xdr:row>90</xdr:row>
            <xdr:rowOff>12700</xdr:rowOff>
          </from>
          <to>
            <xdr:col>8</xdr:col>
            <xdr:colOff>596900</xdr:colOff>
            <xdr:row>90</xdr:row>
            <xdr:rowOff>203200</xdr:rowOff>
          </to>
        </anchor>
      </controlPr>
    </control>
    <control shapeId="107560" r:id="rId10" name="Check Box 40">
      <controlPr defaultSize="0" autoFill="0" autoLine="0" autoPict="0">
        <anchor moveWithCells="1" sizeWithCells="1">
          <from>
            <xdr:col>8</xdr:col>
            <xdr:colOff>482600</xdr:colOff>
            <xdr:row>89</xdr:row>
            <xdr:rowOff>330200</xdr:rowOff>
          </from>
          <to>
            <xdr:col>10</xdr:col>
            <xdr:colOff>431800</xdr:colOff>
            <xdr:row>91</xdr:row>
            <xdr:rowOff>177800</xdr:rowOff>
          </to>
        </anchor>
      </controlPr>
    </control>
    <control shapeId="107561" r:id="rId11" name="Check Box 41">
      <controlPr defaultSize="0" autoFill="0" autoLine="0" autoPict="0">
        <anchor moveWithCells="1" sizeWithCells="1">
          <from>
            <xdr:col>6</xdr:col>
            <xdr:colOff>25400</xdr:colOff>
            <xdr:row>90</xdr:row>
            <xdr:rowOff>25400</xdr:rowOff>
          </from>
          <to>
            <xdr:col>6</xdr:col>
            <xdr:colOff>901700</xdr:colOff>
            <xdr:row>90</xdr:row>
            <xdr:rowOff>177800</xdr:rowOff>
          </to>
        </anchor>
      </controlPr>
    </control>
    <control shapeId="107573" r:id="rId12" name="Check Box 53">
      <controlPr defaultSize="0" autoFill="0" autoLine="0" autoPict="0">
        <anchor moveWithCells="1" sizeWithCells="1">
          <from>
            <xdr:col>10</xdr:col>
            <xdr:colOff>266700</xdr:colOff>
            <xdr:row>89</xdr:row>
            <xdr:rowOff>355600</xdr:rowOff>
          </from>
          <to>
            <xdr:col>11</xdr:col>
            <xdr:colOff>292100</xdr:colOff>
            <xdr:row>91</xdr:row>
            <xdr:rowOff>190500</xdr:rowOff>
          </to>
        </anchor>
      </controlPr>
    </control>
  </controls>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84601-3914-493A-B3C1-22586A41F6EA}">
  <dimension ref="A1"/>
  <sheetViews>
    <sheetView workbookViewId="0"/>
  </sheetViews>
  <sheetFormatPr baseColWidth="10" defaultColWidth="8.83203125" defaultRowHeight="15"/>
  <sheetData/>
  <phoneticPr fontId="186" type="noConversion"/>
  <pageMargins left="0.7" right="0.7" top="0.75" bottom="0.75" header="0.3" footer="0.3"/>
  <drawing r:id="rId1"/>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A1087-8FB4-476D-87E1-9FC68F8BA8B4}">
  <dimension ref="A1"/>
  <sheetViews>
    <sheetView workbookViewId="0"/>
  </sheetViews>
  <sheetFormatPr baseColWidth="10" defaultColWidth="8.83203125" defaultRowHeight="15"/>
  <sheetData/>
  <phoneticPr fontId="186" type="noConversion"/>
  <pageMargins left="0.7" right="0.7" top="0.75" bottom="0.75" header="0.3" footer="0.3"/>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_rels/item4.xml.rels><?xml version="1.0" encoding="UTF-8" standalone="yes"?>
<Relationships xmlns="http://schemas.openxmlformats.org/package/2006/relationships"><Relationship Id="rId1" Type="http://purl.oclc.org/ooxml/officeDocument/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AEA4D7D2A8981478C4EF16F82D3709E" ma:contentTypeVersion="75" ma:contentTypeDescription="Create a new document." ma:contentTypeScope="" ma:versionID="00a0de69154526e8ba103e45cc4203f6">
  <xsd:schema xmlns:xsd="http://www.w3.org/2001/XMLSchema" xmlns:xs="http://www.w3.org/2001/XMLSchema" xmlns:p="http://schemas.microsoft.com/office/2006/metadata/properties" xmlns:ns1="http://schemas.microsoft.com/sharepoint/v3" xmlns:ns2="072c2042-9f2e-4102-b343-b7d30aaa2cdd" xmlns:ns3="9cf047e9-146c-443b-960f-7a70278c27a5" xmlns:ns4="d540ad67-2acf-41ff-891d-095ce936296a" xmlns:ns5="http://schemas.microsoft.com/sharepoint/v3/fields" xmlns:ns6="1d3ad018-a45b-472d-8a45-3d5c628afe8f" xmlns:ns7="88885d43-ff4d-4fd2-9471-4fa8b8db6ba2" xmlns:ns8="db15593f-fe47-4634-9de4-5a2ab8b77215" xmlns:ns9="b5291714-f49c-4e38-9a89-ea37f9a321af" targetNamespace="http://schemas.microsoft.com/office/2006/metadata/properties" ma:root="true" ma:fieldsID="5dcc7745d2db423ce456365d79ca520f" ns1:_="" ns2:_="" ns3:_="" ns4:_="" ns5:_="" ns6:_="" ns7:_="" ns8:_="" ns9:_="">
    <xsd:import namespace="http://schemas.microsoft.com/sharepoint/v3"/>
    <xsd:import namespace="072c2042-9f2e-4102-b343-b7d30aaa2cdd"/>
    <xsd:import namespace="9cf047e9-146c-443b-960f-7a70278c27a5"/>
    <xsd:import namespace="d540ad67-2acf-41ff-891d-095ce936296a"/>
    <xsd:import namespace="http://schemas.microsoft.com/sharepoint/v3/fields"/>
    <xsd:import namespace="1d3ad018-a45b-472d-8a45-3d5c628afe8f"/>
    <xsd:import namespace="88885d43-ff4d-4fd2-9471-4fa8b8db6ba2"/>
    <xsd:import namespace="db15593f-fe47-4634-9de4-5a2ab8b77215"/>
    <xsd:import namespace="b5291714-f49c-4e38-9a89-ea37f9a321af"/>
    <xsd:element name="properties">
      <xsd:complexType>
        <xsd:sequence>
          <xsd:element name="documentManagement">
            <xsd:complexType>
              <xsd:all>
                <xsd:element ref="ns2:Document_x0020_Number" minOccurs="0"/>
                <xsd:element ref="ns2:DocumentType" minOccurs="0"/>
                <xsd:element ref="ns2:EffectivityDate" minOccurs="0"/>
                <xsd:element ref="ns3:DocumentAuthor" minOccurs="0"/>
                <xsd:element ref="ns3:DocumentApprover" minOccurs="0"/>
                <xsd:element ref="ns3:FunctionBusinessArea" minOccurs="0"/>
                <xsd:element ref="ns2:ProcessArea" minOccurs="0"/>
                <xsd:element ref="ns4:IsPA" minOccurs="0"/>
                <xsd:element ref="ns2:IS_x0020_Document_x0020_Applicability" minOccurs="0"/>
                <xsd:element ref="ns3:ChangeRequestNumber" minOccurs="0"/>
                <xsd:element ref="ns2:IsCMMI" minOccurs="0"/>
                <xsd:element ref="ns2:IsISO" minOccurs="0"/>
                <xsd:element ref="ns2:OF_x0020_Mapping" minOccurs="0"/>
                <xsd:element ref="ns1:Audience" minOccurs="0"/>
                <xsd:element ref="ns6:TaxCatchAll" minOccurs="0"/>
                <xsd:element ref="ns6:TaxCatchAllLabel" minOccurs="0"/>
                <xsd:element ref="ns7:Draft" minOccurs="0"/>
                <xsd:element ref="ns5:Location" minOccurs="0"/>
                <xsd:element ref="ns7:CMMI_x0020_Approver" minOccurs="0"/>
                <xsd:element ref="ns7:ISO_x002f_ASQ_x0020_Approver" minOccurs="0"/>
                <xsd:element ref="ns7:Checkbox_x0020_for_x0020_Export_x0020_Approval_x0020_Required" minOccurs="0"/>
                <xsd:element ref="ns7:Export_x0020_Approver" minOccurs="0"/>
                <xsd:element ref="ns7:Functional_x0020_Coordinator" minOccurs="0"/>
                <xsd:element ref="ns7:Publisher" minOccurs="0"/>
                <xsd:element ref="ns8:FileNameInCaps" minOccurs="0"/>
                <xsd:element ref="ns5:_Revision" minOccurs="0"/>
                <xsd:element ref="ns9:SharedWithUsers" minOccurs="0"/>
                <xsd:element ref="ns8:SummaryofChan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udience" ma:index="16" nillable="true" ma:displayName="Target Audiences" ma:description="" ma:internalName="Audienc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72c2042-9f2e-4102-b343-b7d30aaa2cdd" elementFormDefault="qualified">
    <xsd:import namespace="http://schemas.microsoft.com/office/2006/documentManagement/types"/>
    <xsd:import namespace="http://schemas.microsoft.com/office/infopath/2007/PartnerControls"/>
    <xsd:element name="Document_x0020_Number" ma:index="2" nillable="true" ma:displayName="Document Number" ma:internalName="Document_x0020_Number">
      <xsd:simpleType>
        <xsd:restriction base="dms:Text">
          <xsd:maxLength value="255"/>
        </xsd:restriction>
      </xsd:simpleType>
    </xsd:element>
    <xsd:element name="DocumentType" ma:index="3" nillable="true" ma:displayName="Document Type" ma:format="Dropdown" ma:internalName="DocumentType">
      <xsd:simpleType>
        <xsd:restriction base="dms:Choice">
          <xsd:enumeration value="Policy"/>
          <xsd:enumeration value="Process"/>
          <xsd:enumeration value="Framework"/>
          <xsd:enumeration value="Procedure"/>
          <xsd:enumeration value="Form"/>
          <xsd:enumeration value="Template"/>
          <xsd:enumeration value="Checklist"/>
          <xsd:enumeration value="Reference"/>
        </xsd:restriction>
      </xsd:simpleType>
    </xsd:element>
    <xsd:element name="EffectivityDate" ma:index="4" nillable="true" ma:displayName="Effective Date" ma:format="DateOnly" ma:indexed="true" ma:internalName="EffectivityDate">
      <xsd:simpleType>
        <xsd:restriction base="dms:DateTime"/>
      </xsd:simpleType>
    </xsd:element>
    <xsd:element name="ProcessArea" ma:index="8" nillable="true" ma:displayName="ProcessArea" ma:format="Dropdown" ma:internalName="ProcessArea">
      <xsd:simpleType>
        <xsd:union memberTypes="dms:Text">
          <xsd:simpleType>
            <xsd:restriction base="dms:Choice">
              <xsd:enumeration value="Advisers"/>
              <xsd:enumeration value="Assembly/Test &amp; Handling"/>
              <xsd:enumeration value="Business Capture"/>
              <xsd:enumeration value="Business Management"/>
              <xsd:enumeration value="Calibration, Equipment, Tooling &amp; Software"/>
              <xsd:enumeration value="Communications"/>
              <xsd:enumeration value="Compliance &amp; Labor Accounting"/>
              <xsd:enumeration value="Configuration Management"/>
              <xsd:enumeration value="Consultants"/>
              <xsd:enumeration value="Contracts"/>
              <xsd:enumeration value="Data Protection"/>
              <xsd:enumeration value="Engineering Management"/>
              <xsd:enumeration value="Estimating (Pricing)"/>
              <xsd:enumeration value="Ethics/Business Conduct"/>
              <xsd:enumeration value="EVMS"/>
              <xsd:enumeration value="Export"/>
              <xsd:enumeration value="Export Opportunities"/>
              <xsd:enumeration value="Facilities Management"/>
              <xsd:enumeration value="Finance Directives"/>
              <xsd:enumeration value="Financial Planning"/>
              <xsd:enumeration value="Fixed Assets"/>
              <xsd:enumeration value="Flying Operations"/>
              <xsd:enumeration value="General Finance"/>
              <xsd:enumeration value="General Legal"/>
              <xsd:enumeration value="Government Property"/>
              <xsd:enumeration value="GP&amp;S"/>
              <xsd:enumeration value="GXP"/>
              <xsd:enumeration value="Human Factors &amp; Training"/>
              <xsd:enumeration value="Human Resources (UK)"/>
              <xsd:enumeration value="Human Resources (US)"/>
              <xsd:enumeration value="Information Technology"/>
              <xsd:enumeration value="Integrated Project Management"/>
              <xsd:enumeration value="Intellectual Property"/>
              <xsd:enumeration value="International Business"/>
              <xsd:enumeration value="Lifecycle Management (LCM)"/>
              <xsd:enumeration value="Make Buy"/>
              <xsd:enumeration value="Manufacturing Engineering"/>
              <xsd:enumeration value="Manufacturing Process Instructions"/>
              <xsd:enumeration value="Obsolete Folder"/>
              <xsd:enumeration value="Operations Life Cycle Planning"/>
              <xsd:enumeration value="Process Management"/>
              <xsd:enumeration value="Procurement"/>
              <xsd:enumeration value="Product Integration"/>
              <xsd:enumeration value="Product Safety"/>
              <xsd:enumeration value="Product Support"/>
              <xsd:enumeration value="Production Control"/>
              <xsd:enumeration value="Project Management"/>
              <xsd:enumeration value="Proprietary Information"/>
              <xsd:enumeration value="Quality Assurance"/>
              <xsd:enumeration value="Quality Control"/>
              <xsd:enumeration value="Receiving &amp; Shipping"/>
              <xsd:enumeration value="Records Retention"/>
              <xsd:enumeration value="Repair/Depot"/>
              <xsd:enumeration value="Requirements Management &amp; Development"/>
              <xsd:enumeration value="Risk Management"/>
              <xsd:enumeration value="Safety, Health &amp; Environment"/>
              <xsd:enumeration value="Section 1 - Administration"/>
              <xsd:enumeration value="Section 2 - Pre-Award"/>
              <xsd:enumeration value="Section 3 - Award"/>
              <xsd:enumeration value="Section 4 - Post Award"/>
              <xsd:enumeration value="Section 5 - Closeout"/>
              <xsd:enumeration value="Section 6 - Other Procurement Requirements"/>
              <xsd:enumeration value="Security"/>
              <xsd:enumeration value="Stockroom, Demand &amp; Inventory Management"/>
              <xsd:enumeration value="Strategy"/>
              <xsd:enumeration value="Subcontract Project Management"/>
              <xsd:enumeration value="Supplier Partnerships"/>
              <xsd:enumeration value="Supplier Quality"/>
              <xsd:enumeration value="Technical Solution"/>
              <xsd:enumeration value="Technical Support"/>
              <xsd:enumeration value="Verification and Validation"/>
            </xsd:restriction>
          </xsd:simpleType>
        </xsd:union>
      </xsd:simpleType>
    </xsd:element>
    <xsd:element name="IS_x0020_Document_x0020_Applicability" ma:index="10" nillable="true" ma:displayName="Org Applicability" ma:default="Austin" ma:description="Designate which Organization a document pertains to." ma:format="Dropdown" ma:indexed="true" ma:internalName="IS_x0020_Document_x0020_Applicability">
      <xsd:simpleType>
        <xsd:restriction base="dms:Choice">
          <xsd:enumeration value="Austin"/>
          <xsd:enumeration value="Eclipse-Dallas"/>
          <xsd:enumeration value="GEOINT CAS"/>
          <xsd:enumeration value="GNY-WNJ"/>
          <xsd:enumeration value="Manassas"/>
          <xsd:enumeration value="US Defense"/>
          <xsd:enumeration value="US Controls"/>
          <xsd:enumeration value="ES Sector"/>
        </xsd:restriction>
      </xsd:simpleType>
    </xsd:element>
    <xsd:element name="IsCMMI" ma:index="12" nillable="true" ma:displayName="CMMI Applicable?" ma:default="0" ma:internalName="IsCMMI">
      <xsd:simpleType>
        <xsd:restriction base="dms:Boolean"/>
      </xsd:simpleType>
    </xsd:element>
    <xsd:element name="IsISO" ma:index="13" nillable="true" ma:displayName="ISO/AS Applicable?" ma:default="0" ma:internalName="IsISO">
      <xsd:simpleType>
        <xsd:restriction base="dms:Boolean"/>
      </xsd:simpleType>
    </xsd:element>
    <xsd:element name="OF_x0020_Mapping" ma:index="15" nillable="true" ma:displayName="OF Mapping" ma:default="Not Assigned" ma:internalName="OF_x0020_Mapping">
      <xsd:complexType>
        <xsd:complexContent>
          <xsd:extension base="dms:MultiChoice">
            <xsd:sequence>
              <xsd:element name="Value" maxOccurs="unbounded" minOccurs="0" nillable="true">
                <xsd:simpleType>
                  <xsd:restriction base="dms:Choice">
                    <xsd:enumeration value="Not Assigned"/>
                    <xsd:enumeration value="Advisers Policy"/>
                    <xsd:enumeration value="Business Continuity Management Policy"/>
                    <xsd:enumeration value="CEO's Business Review Policy"/>
                    <xsd:enumeration value="Code of Conduct"/>
                    <xsd:enumeration value="Communications Policy"/>
                    <xsd:enumeration value="Company Giving Policy"/>
                    <xsd:enumeration value="Corporate Flying Standard Policy"/>
                    <xsd:enumeration value="Customer Review Policy"/>
                    <xsd:enumeration value="Dealing in BAE Systems Shares Policy"/>
                    <xsd:enumeration value="Document Creation Retention and Destruction Policy"/>
                    <xsd:enumeration value="Environment Policy"/>
                    <xsd:enumeration value="Export Control Policy"/>
                    <xsd:enumeration value="Finance Policy"/>
                    <xsd:enumeration value="Fraud Prevention Policy"/>
                    <xsd:enumeration value="Gifts &amp; Hospitality Policy"/>
                    <xsd:enumeration value="Health and Safety Policy"/>
                    <xsd:enumeration value="Inside Information Policy"/>
                    <xsd:enumeration value="Integrated Business Plan (IBP) Framework"/>
                    <xsd:enumeration value="Intellectual Property Policy"/>
                    <xsd:enumeration value="Investment Approval Process Policy"/>
                    <xsd:enumeration value="Investor Relations Policy"/>
                    <xsd:enumeration value="IT Acceptable Use Policy"/>
                    <xsd:enumeration value="Lifecycle Management (LCM) Framework"/>
                    <xsd:enumeration value="Lobbying and Political Support Policy"/>
                    <xsd:enumeration value="Merger Undertakings Policy"/>
                    <xsd:enumeration value="Mergers, Acquisitions and Disposals (M&amp;A) Process"/>
                    <xsd:enumeration value="Offset Policy"/>
                    <xsd:enumeration value="Operational Assurance Statement (OAS) Policy"/>
                    <xsd:enumeration value="Overseas Entities Policy"/>
                    <xsd:enumeration value="People Policy"/>
                    <xsd:enumeration value="Performance Centred Leadership (PCL) Framework"/>
                    <xsd:enumeration value="Performance Management Process"/>
                    <xsd:enumeration value="Product Safety Policy"/>
                    <xsd:enumeration value="Pursuit of Export Opportunities Policy"/>
                    <xsd:enumeration value="Quarterly Business Review (QBR) Policy"/>
                    <xsd:enumeration value="Risk Management Policy"/>
                    <xsd:enumeration value="Security Policy"/>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f047e9-146c-443b-960f-7a70278c27a5" elementFormDefault="qualified">
    <xsd:import namespace="http://schemas.microsoft.com/office/2006/documentManagement/types"/>
    <xsd:import namespace="http://schemas.microsoft.com/office/infopath/2007/PartnerControls"/>
    <xsd:element name="DocumentAuthor" ma:index="5" nillable="true" ma:displayName="Document Author" ma:list="UserInfo" ma:SearchPeopleOnly="false" ma:SharePointGroup="0" ma:internalName="DocumentAuthor" ma:readOnly="false" ma:showField="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ocumentApprover" ma:index="6" nillable="true" ma:displayName="Process Owner" ma:list="UserInfo" ma:SearchPeopleOnly="false" ma:SharePointGroup="0" ma:internalName="DocumentApprover" ma:readOnly="false" ma:showField="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FunctionBusinessArea" ma:index="7" nillable="true" ma:displayName="Function" ma:format="Dropdown" ma:indexed="true" ma:internalName="FunctionBusinessArea">
      <xsd:simpleType>
        <xsd:restriction base="dms:Choice">
          <xsd:enumeration value="Business Development"/>
          <xsd:enumeration value="Business Operations"/>
          <xsd:enumeration value="Communications"/>
          <xsd:enumeration value="Contracts"/>
          <xsd:enumeration value="Engineering"/>
          <xsd:enumeration value="Facilities"/>
          <xsd:enumeration value="Finance"/>
          <xsd:enumeration value="Human Resources"/>
          <xsd:enumeration value="Information Management"/>
          <xsd:enumeration value="Legal"/>
          <xsd:enumeration value="Operations"/>
          <xsd:enumeration value="Project Management"/>
          <xsd:enumeration value="Quality"/>
          <xsd:enumeration value="Safety, Health &amp; Environment"/>
          <xsd:enumeration value="Security"/>
          <xsd:enumeration value="Strategy"/>
        </xsd:restriction>
      </xsd:simpleType>
    </xsd:element>
    <xsd:element name="ChangeRequestNumber" ma:index="11" nillable="true" ma:displayName="Change Request Number" ma:internalName="ChangeRequestNumber">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40ad67-2acf-41ff-891d-095ce936296a" elementFormDefault="qualified">
    <xsd:import namespace="http://schemas.microsoft.com/office/2006/documentManagement/types"/>
    <xsd:import namespace="http://schemas.microsoft.com/office/infopath/2007/PartnerControls"/>
    <xsd:element name="IsPA" ma:index="9" nillable="true" ma:displayName="IsProcessAid" ma:default="No" ma:description="Process aids are CK, FM, RF, and TM doc types." ma:format="Dropdown" ma:internalName="IsPA">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Location" ma:index="26" nillable="true" ma:displayName="Users" ma:description="" ma:indexed="true" ma:internalName="Location">
      <xsd:simpleType>
        <xsd:restriction base="dms:Text"/>
      </xsd:simpleType>
    </xsd:element>
    <xsd:element name="_Revision" ma:index="34" nillable="true" ma:displayName="Revision" ma:internalName="_Revis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d3ad018-a45b-472d-8a45-3d5c628afe8f" elementFormDefault="qualified">
    <xsd:import namespace="http://schemas.microsoft.com/office/2006/documentManagement/types"/>
    <xsd:import namespace="http://schemas.microsoft.com/office/infopath/2007/PartnerControls"/>
    <xsd:element name="TaxCatchAll" ma:index="19" nillable="true" ma:displayName="Taxonomy Catch All Column" ma:description="" ma:hidden="true" ma:list="{873099f1-c99c-462c-84a3-253925b46eb1}" ma:internalName="TaxCatchAll" ma:showField="CatchAllData" ma:web="072c2042-9f2e-4102-b343-b7d30aaa2cdd">
      <xsd:complexType>
        <xsd:complexContent>
          <xsd:extension base="dms:MultiChoiceLookup">
            <xsd:sequence>
              <xsd:element name="Value" type="dms:Lookup" maxOccurs="unbounded" minOccurs="0" nillable="true"/>
            </xsd:sequence>
          </xsd:extension>
        </xsd:complexContent>
      </xsd:complexType>
    </xsd:element>
    <xsd:element name="TaxCatchAllLabel" ma:index="20" nillable="true" ma:displayName="Taxonomy Catch All Column1" ma:description="" ma:hidden="true" ma:list="{873099f1-c99c-462c-84a3-253925b46eb1}" ma:internalName="TaxCatchAllLabel" ma:readOnly="true" ma:showField="CatchAllDataLabel" ma:web="072c2042-9f2e-4102-b343-b7d30aaa2cd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8885d43-ff4d-4fd2-9471-4fa8b8db6ba2" elementFormDefault="qualified">
    <xsd:import namespace="http://schemas.microsoft.com/office/2006/documentManagement/types"/>
    <xsd:import namespace="http://schemas.microsoft.com/office/infopath/2007/PartnerControls"/>
    <xsd:element name="Draft" ma:index="25" nillable="true" ma:displayName="Draft" ma:default="1" ma:internalName="Draft">
      <xsd:simpleType>
        <xsd:restriction base="dms:Boolean"/>
      </xsd:simpleType>
    </xsd:element>
    <xsd:element name="CMMI_x0020_Approver" ma:index="27" nillable="true" ma:displayName="CMMI Approver" ma:list="UserInfo" ma:SearchPeopleOnly="false" ma:SharePointGroup="0" ma:internalName="CMMI_x0020_Approver" ma:readOnly="false" ma:showField="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SO_x002f_ASQ_x0020_Approver" ma:index="28" nillable="true" ma:displayName="ISO/AS Approver" ma:list="UserInfo" ma:SearchPeopleOnly="false" ma:SharePointGroup="0" ma:internalName="ISO_x002f_ASQ_x0020_Approver" ma:readOnly="false" ma:showField="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heckbox_x0020_for_x0020_Export_x0020_Approval_x0020_Required" ma:index="29" nillable="true" ma:displayName="Export Approval Required?" ma:default="0" ma:indexed="true" ma:internalName="Checkbox_x0020_for_x0020_Export_x0020_Approval_x0020_Required">
      <xsd:simpleType>
        <xsd:restriction base="dms:Boolean"/>
      </xsd:simpleType>
    </xsd:element>
    <xsd:element name="Export_x0020_Approver" ma:index="30" nillable="true" ma:displayName="Export Approver" ma:list="UserInfo" ma:SearchPeopleOnly="false" ma:SharePointGroup="0" ma:internalName="Export_x0020_Approver" ma:readOnly="false" ma:showField="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Functional_x0020_Coordinator" ma:index="31" nillable="true" ma:displayName="Functional Coordinator" ma:list="UserInfo" ma:SearchPeopleOnly="false" ma:SharePointGroup="0" ma:internalName="Functional_x0020_Coordinator" ma:readOnly="false" ma:showField="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r" ma:index="32" nillable="true" ma:displayName="Publisher" ma:list="UserInfo" ma:SearchPeopleOnly="false" ma:SharePointGroup="0" ma:internalName="Publisher" ma:readOnly="false" ma:showField="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b15593f-fe47-4634-9de4-5a2ab8b77215" elementFormDefault="qualified">
    <xsd:import namespace="http://schemas.microsoft.com/office/2006/documentManagement/types"/>
    <xsd:import namespace="http://schemas.microsoft.com/office/infopath/2007/PartnerControls"/>
    <xsd:element name="FileNameInCaps" ma:index="33" nillable="true" ma:displayName="FileNameInCaps" ma:internalName="FileNameInCaps">
      <xsd:simpleType>
        <xsd:restriction base="dms:Text">
          <xsd:maxLength value="255"/>
        </xsd:restriction>
      </xsd:simpleType>
    </xsd:element>
    <xsd:element name="SummaryofChange" ma:index="37" nillable="true" ma:displayName="Summary of Change" ma:internalName="SummaryofChang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5291714-f49c-4e38-9a89-ea37f9a321af" elementFormDefault="qualified">
    <xsd:import namespace="http://schemas.microsoft.com/office/2006/documentManagement/types"/>
    <xsd:import namespace="http://schemas.microsoft.com/office/infopath/2007/PartnerControls"/>
    <xsd:element name="SharedWithUsers" ma:index="36"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1" ma:displayName="Content Type"/>
        <xsd:element ref="dc:title" minOccurs="0" maxOccurs="1" ma:index="1" ma:displayName="Title"/>
        <xsd:element ref="dc:subject" minOccurs="0" maxOccurs="1"/>
        <xsd:element ref="dc:description" minOccurs="0" maxOccurs="1" ma:index="35" ma:displayName="Comments"/>
        <xsd:element name="keywords" minOccurs="0" maxOccurs="1" type="xsd:string" ma:index="14"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827c4484-6300-4b5e-aaba-63c8dd838948" ContentTypeId="0x0101" PreviousValue="false"/>
</file>

<file path=customXml/item4.xml><?xml version="1.0" encoding="utf-8"?>
<p:properties xmlns:p="http://schemas.microsoft.com/office/2006/metadata/properties" xmlns:xsi="http://www.w3.org/2001/XMLSchema-instance" xmlns:pc="http://schemas.microsoft.com/office/infopath/2007/PartnerControls">
  <documentManagement>
    <Document_x0020_Number xmlns="072c2042-9f2e-4102-b343-b7d30aaa2cdd">20-0045</Document_x0020_Number>
    <IsCMMI xmlns="072c2042-9f2e-4102-b343-b7d30aaa2cdd">false</IsCMMI>
    <Publisher xmlns="88885d43-ff4d-4fd2-9471-4fa8b8db6ba2">
      <UserInfo>
        <DisplayName>ESDR Publisher</DisplayName>
        <AccountId>186</AccountId>
        <AccountType/>
      </UserInfo>
    </Publisher>
    <DocumentType xmlns="072c2042-9f2e-4102-b343-b7d30aaa2cdd">Template</DocumentType>
    <IS_x0020_Document_x0020_Applicability xmlns="072c2042-9f2e-4102-b343-b7d30aaa2cdd">ES Sector</IS_x0020_Document_x0020_Applicability>
    <ChangeRequestNumber xmlns="9cf047e9-146c-443b-960f-7a70278c27a5">15025</ChangeRequestNumber>
    <Export_x0020_Approver xmlns="88885d43-ff4d-4fd2-9471-4fa8b8db6ba2">
      <UserInfo>
        <DisplayName>Chesler, Leanne S (US)</DisplayName>
        <AccountId>54</AccountId>
        <AccountType/>
      </UserInfo>
    </Export_x0020_Approver>
    <DocumentApprover xmlns="9cf047e9-146c-443b-960f-7a70278c27a5">
      <UserInfo>
        <DisplayName>Trainor, Pete T (US)</DisplayName>
        <AccountId>2031</AccountId>
        <AccountType/>
      </UserInfo>
    </DocumentApprover>
    <ProcessArea xmlns="072c2042-9f2e-4102-b343-b7d30aaa2cdd">Quality Assurance</ProcessArea>
    <OF_x0020_Mapping xmlns="072c2042-9f2e-4102-b343-b7d30aaa2cdd">
      <Value>Not Assigned</Value>
    </OF_x0020_Mapping>
    <Functional_x0020_Coordinator xmlns="88885d43-ff4d-4fd2-9471-4fa8b8db6ba2">
      <UserInfo>
        <DisplayName>Jabar, Nicholas (US)</DisplayName>
        <AccountId>6682</AccountId>
        <AccountType/>
      </UserInfo>
    </Functional_x0020_Coordinator>
    <TaxCatchAll xmlns="1d3ad018-a45b-472d-8a45-3d5c628afe8f"/>
    <FileNameInCaps xmlns="db15593f-fe47-4634-9de4-5a2ab8b77215" xsi:nil="true"/>
    <SummaryofChange xmlns="db15593f-fe47-4634-9de4-5a2ab8b77215">No changes to the form. Adding Export approval. </SummaryofChange>
    <DocumentAuthor xmlns="9cf047e9-146c-443b-960f-7a70278c27a5">
      <UserInfo>
        <DisplayName>Jabar, Nicholas (US)</DisplayName>
        <AccountId>6682</AccountId>
        <AccountType/>
      </UserInfo>
    </DocumentAuthor>
    <_Revision xmlns="http://schemas.microsoft.com/sharepoint/v3/fields">19</_Revision>
    <Checkbox_x0020_for_x0020_Export_x0020_Approval_x0020_Required xmlns="88885d43-ff4d-4fd2-9471-4fa8b8db6ba2">true</Checkbox_x0020_for_x0020_Export_x0020_Approval_x0020_Required>
    <Audience xmlns="http://schemas.microsoft.com/sharepoint/v3" xsi:nil="true"/>
    <IsISO xmlns="072c2042-9f2e-4102-b343-b7d30aaa2cdd">false</IsISO>
    <ISO_x002f_ASQ_x0020_Approver xmlns="88885d43-ff4d-4fd2-9471-4fa8b8db6ba2">
      <UserInfo>
        <DisplayName>Not Required</DisplayName>
        <AccountId>187</AccountId>
        <AccountType/>
      </UserInfo>
    </ISO_x002f_ASQ_x0020_Approver>
    <FunctionBusinessArea xmlns="9cf047e9-146c-443b-960f-7a70278c27a5">Quality</FunctionBusinessArea>
    <CMMI_x0020_Approver xmlns="88885d43-ff4d-4fd2-9471-4fa8b8db6ba2">
      <UserInfo>
        <DisplayName>Not Required</DisplayName>
        <AccountId>187</AccountId>
        <AccountType/>
      </UserInfo>
    </CMMI_x0020_Approver>
    <EffectivityDate xmlns="072c2042-9f2e-4102-b343-b7d30aaa2cdd">2020-05-14T07:00:00+00:00</EffectivityDate>
    <Draft xmlns="88885d43-ff4d-4fd2-9471-4fa8b8db6ba2">false</Draft>
    <Location xmlns="http://schemas.microsoft.com/sharepoint/v3/fields">ATX,DTX,ENY,FTX,FWI,GEOINT CAS,GNY,HAL,NH,MA,MVA,SCA,WNJ</Location>
    <IsPA xmlns="d540ad67-2acf-41ff-891d-095ce936296a">No</IsPA>
  </documentManagement>
</p:properties>
</file>

<file path=customXml/itemProps1.xml><?xml version="1.0" encoding="utf-8"?>
<ds:datastoreItem xmlns:ds="http://purl.oclc.org/ooxml/officeDocument/customXml" ds:itemID="{4A385451-D289-4BAF-9DEA-86C6DDEECA58}">
  <ds:schemaRefs>
    <ds:schemaRef ds:uri="http://schemas.microsoft.com/sharepoint/v3/contenttype/forms"/>
  </ds:schemaRefs>
</ds:datastoreItem>
</file>

<file path=customXml/itemProps2.xml><?xml version="1.0" encoding="utf-8"?>
<ds:datastoreItem xmlns:ds="http://purl.oclc.org/ooxml/officeDocument/customXml" ds:itemID="{E62A6CA8-23B3-4566-AECF-4C4D02D67D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72c2042-9f2e-4102-b343-b7d30aaa2cdd"/>
    <ds:schemaRef ds:uri="9cf047e9-146c-443b-960f-7a70278c27a5"/>
    <ds:schemaRef ds:uri="d540ad67-2acf-41ff-891d-095ce936296a"/>
    <ds:schemaRef ds:uri="http://schemas.microsoft.com/sharepoint/v3/fields"/>
    <ds:schemaRef ds:uri="1d3ad018-a45b-472d-8a45-3d5c628afe8f"/>
    <ds:schemaRef ds:uri="88885d43-ff4d-4fd2-9471-4fa8b8db6ba2"/>
    <ds:schemaRef ds:uri="db15593f-fe47-4634-9de4-5a2ab8b77215"/>
    <ds:schemaRef ds:uri="b5291714-f49c-4e38-9a89-ea37f9a321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purl.oclc.org/ooxml/officeDocument/customXml" ds:itemID="{049F4244-2060-4381-8AC6-30AA5F962A65}">
  <ds:schemaRefs>
    <ds:schemaRef ds:uri="Microsoft.SharePoint.Taxonomy.ContentTypeSync"/>
  </ds:schemaRefs>
</ds:datastoreItem>
</file>

<file path=customXml/itemProps4.xml><?xml version="1.0" encoding="utf-8"?>
<ds:datastoreItem xmlns:ds="http://purl.oclc.org/ooxml/officeDocument/customXml" ds:itemID="{DC60D968-FE99-4878-9648-DAD9BD1D1A47}">
  <ds:schemaRefs>
    <ds:schemaRef ds:uri="http://schemas.microsoft.com/office/infopath/2007/PartnerControls"/>
    <ds:schemaRef ds:uri="http://schemas.microsoft.com/sharepoint/v3/fields"/>
    <ds:schemaRef ds:uri="http://purl.org/dc/dcmitype/"/>
    <ds:schemaRef ds:uri="http://purl.org/dc/elements/1.1/"/>
    <ds:schemaRef ds:uri="http://schemas.microsoft.com/office/2006/metadata/properties"/>
    <ds:schemaRef ds:uri="http://schemas.microsoft.com/sharepoint/v3"/>
    <ds:schemaRef ds:uri="d540ad67-2acf-41ff-891d-095ce936296a"/>
    <ds:schemaRef ds:uri="b5291714-f49c-4e38-9a89-ea37f9a321af"/>
    <ds:schemaRef ds:uri="http://www.w3.org/XML/1998/namespace"/>
    <ds:schemaRef ds:uri="http://schemas.microsoft.com/office/2006/documentManagement/types"/>
    <ds:schemaRef ds:uri="http://schemas.openxmlformats.org/package/2006/metadata/core-properties"/>
    <ds:schemaRef ds:uri="1d3ad018-a45b-472d-8a45-3d5c628afe8f"/>
    <ds:schemaRef ds:uri="072c2042-9f2e-4102-b343-b7d30aaa2cdd"/>
    <ds:schemaRef ds:uri="http://purl.org/dc/terms/"/>
    <ds:schemaRef ds:uri="db15593f-fe47-4634-9de4-5a2ab8b77215"/>
    <ds:schemaRef ds:uri="9cf047e9-146c-443b-960f-7a70278c27a5"/>
    <ds:schemaRef ds:uri="88885d43-ff4d-4fd2-9471-4fa8b8db6ba2"/>
  </ds:schemaRefs>
</ds:datastoreItem>
</file>

<file path=docProps/app.xml><?xml version="1.0" encoding="utf-8"?>
<Properties xmlns="http://purl.oclc.org/ooxml/officeDocument/extendedProperties" xmlns:vt="http://purl.oclc.org/ooxml/officeDocument/docPropsVTypes">
  <Application>Microsoft Macintosh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Instructions</vt:lpstr>
      <vt:lpstr>8D Overview</vt:lpstr>
      <vt:lpstr>Toolbox</vt:lpstr>
      <vt:lpstr>5 WHY</vt:lpstr>
      <vt:lpstr>Is Is Not Analysis</vt:lpstr>
      <vt:lpstr>8D Report</vt:lpstr>
      <vt:lpstr>8D Report Blank</vt:lpstr>
      <vt:lpstr>D2 Definition tab</vt:lpstr>
      <vt:lpstr>Evidence</vt:lpstr>
      <vt:lpstr>D8 Details</vt:lpstr>
      <vt:lpstr>D1 CREATE A TEAM</vt:lpstr>
      <vt:lpstr>D2 DEFINE PROBLEM</vt:lpstr>
      <vt:lpstr>D3 CONTAIN THE PROBLEM</vt:lpstr>
      <vt:lpstr>D4 ID ROOT CAUSE(S) &amp; ESCAPES</vt:lpstr>
      <vt:lpstr>D5 CHOSE CORRECTIVE ACTION</vt:lpstr>
      <vt:lpstr>D6 IMPLEMENT &amp; VALIDATE CA</vt:lpstr>
      <vt:lpstr>D7 TAKE PREVENTATIVE MEASURES</vt:lpstr>
      <vt:lpstr>D8 CONGRATULATE TEAM</vt:lpstr>
      <vt:lpstr>Cause &amp; Effect</vt:lpstr>
      <vt:lpstr>Probable Causes</vt:lpstr>
      <vt:lpstr>Hypothesis Testing</vt:lpstr>
      <vt:lpstr>Established Root Cause</vt:lpstr>
      <vt:lpstr>Process Flow Diagram</vt:lpstr>
      <vt:lpstr>Process Capability Studies</vt:lpstr>
      <vt:lpstr>MSA GR&amp;R</vt:lpstr>
      <vt:lpstr>Control Plan Instructions</vt:lpstr>
      <vt:lpstr>Peer Review</vt:lpstr>
      <vt:lpstr>Control Plan</vt:lpstr>
      <vt:lpstr>'Cause &amp; Effect'!Print_Area</vt:lpstr>
      <vt:lpstr>'MSA GR&amp;R'!Print_Area</vt:lpstr>
      <vt:lpstr>'Peer Review'!Print_Area</vt:lpstr>
      <vt:lpstr>'Process Capability Studies'!Print_Area</vt:lpstr>
    </vt:vector>
  </TitlesOfParts>
  <Manager/>
  <Company>BAE Systems</Company>
  <LinksUpToDate>false</LinksUpToDate>
  <SharedDoc>false</SharedDoc>
  <HyperlinkBase>http://teams.us.baesystems.com/sites/esdr/Published/</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20-0045 - 8D RCCA</dc:title>
  <dc:subject>8D RCCA</dc:subject>
  <dc:creator>Carlos E Da Silva</dc:creator>
  <cp:lastModifiedBy>Jeff York</cp:lastModifiedBy>
  <cp:lastPrinted>2022-06-24T18:41:23Z</cp:lastPrinted>
  <dcterms:created xsi:type="dcterms:W3CDTF">2016-04-20T21:10:23Z</dcterms:created>
  <dcterms:modified xsi:type="dcterms:W3CDTF">2022-07-18T13:34:06Z</dcterms:modified>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0x0101007AEA4D7D2A8981478C4EF16F82D3709E</vt:lpwstr>
  </property>
</Properties>
</file>